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/>
  <xr:revisionPtr revIDLastSave="0" documentId="13_ncr:1_{C8E170BB-014A-4A19-9D07-F12B8D4A8C34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ΚΑΤΑΤΑΞΗ" sheetId="2" r:id="rId1"/>
  </sheets>
  <definedNames>
    <definedName name="_xlnm._FilterDatabase" localSheetId="0" hidden="1">ΚΑΤΑΤΑΞΗ!$A$7:$AB$222</definedName>
    <definedName name="_xlnm.Print_Area" localSheetId="0">ΚΑΤΑΤΑΞΗ!$A$1:$AD$229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3" i="2" l="1"/>
  <c r="Y113" i="2"/>
  <c r="X113" i="2"/>
  <c r="W113" i="2"/>
  <c r="V113" i="2"/>
  <c r="U113" i="2"/>
  <c r="T113" i="2"/>
  <c r="S113" i="2"/>
  <c r="R113" i="2"/>
  <c r="Q113" i="2"/>
  <c r="P113" i="2"/>
  <c r="O113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Z220" i="2" l="1"/>
  <c r="Z87" i="2" l="1"/>
  <c r="Y87" i="2"/>
  <c r="X87" i="2"/>
  <c r="W87" i="2"/>
  <c r="V87" i="2"/>
  <c r="U87" i="2"/>
  <c r="T87" i="2"/>
  <c r="S87" i="2"/>
  <c r="R87" i="2"/>
  <c r="Q87" i="2"/>
  <c r="P87" i="2"/>
  <c r="O87" i="2"/>
  <c r="Z99" i="2"/>
  <c r="Y99" i="2"/>
  <c r="X99" i="2"/>
  <c r="W99" i="2"/>
  <c r="V99" i="2"/>
  <c r="U99" i="2"/>
  <c r="T99" i="2"/>
  <c r="S99" i="2"/>
  <c r="R99" i="2"/>
  <c r="Q99" i="2"/>
  <c r="P99" i="2"/>
  <c r="O99" i="2"/>
  <c r="Z86" i="2"/>
  <c r="Y86" i="2"/>
  <c r="X86" i="2"/>
  <c r="W86" i="2"/>
  <c r="V86" i="2"/>
  <c r="U86" i="2"/>
  <c r="T86" i="2"/>
  <c r="S86" i="2"/>
  <c r="R86" i="2"/>
  <c r="Q86" i="2"/>
  <c r="P86" i="2"/>
  <c r="O86" i="2"/>
  <c r="Z53" i="2"/>
  <c r="Y53" i="2"/>
  <c r="X53" i="2"/>
  <c r="W53" i="2"/>
  <c r="V53" i="2"/>
  <c r="U53" i="2"/>
  <c r="T53" i="2"/>
  <c r="S53" i="2"/>
  <c r="R53" i="2"/>
  <c r="Q53" i="2"/>
  <c r="P53" i="2"/>
  <c r="O53" i="2"/>
  <c r="Z78" i="2"/>
  <c r="Y78" i="2"/>
  <c r="X78" i="2"/>
  <c r="W78" i="2"/>
  <c r="V78" i="2"/>
  <c r="U78" i="2"/>
  <c r="T78" i="2"/>
  <c r="S78" i="2"/>
  <c r="R78" i="2"/>
  <c r="Q78" i="2"/>
  <c r="P78" i="2"/>
  <c r="O78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Z167" i="2" l="1"/>
  <c r="Y167" i="2"/>
  <c r="X167" i="2"/>
  <c r="W167" i="2"/>
  <c r="V167" i="2"/>
  <c r="U167" i="2"/>
  <c r="T167" i="2"/>
  <c r="S167" i="2"/>
  <c r="R167" i="2"/>
  <c r="Q167" i="2"/>
  <c r="P167" i="2"/>
  <c r="O167" i="2"/>
  <c r="Z165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Z121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Z222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Z66" i="2"/>
  <c r="Y66" i="2"/>
  <c r="X66" i="2"/>
  <c r="W66" i="2"/>
  <c r="V66" i="2"/>
  <c r="U66" i="2"/>
  <c r="T66" i="2"/>
  <c r="S66" i="2"/>
  <c r="R66" i="2"/>
  <c r="Q66" i="2"/>
  <c r="P66" i="2"/>
  <c r="O66" i="2"/>
  <c r="Z204" i="2" l="1"/>
  <c r="Y204" i="2"/>
  <c r="X204" i="2"/>
  <c r="W204" i="2"/>
  <c r="V204" i="2"/>
  <c r="U204" i="2"/>
  <c r="T204" i="2"/>
  <c r="S204" i="2"/>
  <c r="R204" i="2"/>
  <c r="Q204" i="2"/>
  <c r="P204" i="2"/>
  <c r="O204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Z178" i="2" l="1"/>
  <c r="Y178" i="2"/>
  <c r="X178" i="2"/>
  <c r="W178" i="2"/>
  <c r="V178" i="2"/>
  <c r="U178" i="2"/>
  <c r="T178" i="2"/>
  <c r="S178" i="2"/>
  <c r="R178" i="2"/>
  <c r="Q178" i="2"/>
  <c r="P178" i="2"/>
  <c r="O178" i="2"/>
  <c r="Z60" i="2"/>
  <c r="V60" i="2"/>
  <c r="Z207" i="2"/>
  <c r="Z166" i="2" l="1"/>
  <c r="Y166" i="2"/>
  <c r="X166" i="2"/>
  <c r="W166" i="2"/>
  <c r="V166" i="2"/>
  <c r="U166" i="2"/>
  <c r="T166" i="2"/>
  <c r="S166" i="2"/>
  <c r="R166" i="2"/>
  <c r="Q166" i="2"/>
  <c r="P166" i="2"/>
  <c r="O166" i="2"/>
  <c r="Z100" i="2" l="1"/>
  <c r="Y100" i="2"/>
  <c r="X100" i="2"/>
  <c r="W100" i="2"/>
  <c r="V100" i="2"/>
  <c r="U100" i="2"/>
  <c r="T100" i="2"/>
  <c r="S100" i="2"/>
  <c r="R100" i="2"/>
  <c r="Q100" i="2"/>
  <c r="P100" i="2"/>
  <c r="O100" i="2"/>
  <c r="Y122" i="2"/>
  <c r="X122" i="2"/>
  <c r="W122" i="2"/>
  <c r="V122" i="2"/>
  <c r="U122" i="2"/>
  <c r="T122" i="2"/>
  <c r="S122" i="2"/>
  <c r="R122" i="2"/>
  <c r="Q122" i="2"/>
  <c r="P122" i="2"/>
  <c r="O122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Z57" i="2"/>
  <c r="Y57" i="2"/>
  <c r="X57" i="2"/>
  <c r="W57" i="2"/>
  <c r="V57" i="2"/>
  <c r="U57" i="2"/>
  <c r="T57" i="2"/>
  <c r="S57" i="2"/>
  <c r="R57" i="2"/>
  <c r="Q57" i="2"/>
  <c r="P57" i="2"/>
  <c r="O57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Z68" i="2" l="1"/>
  <c r="Y68" i="2"/>
  <c r="X68" i="2"/>
  <c r="W68" i="2"/>
  <c r="V68" i="2"/>
  <c r="U68" i="2"/>
  <c r="T68" i="2"/>
  <c r="S68" i="2"/>
  <c r="R68" i="2"/>
  <c r="Q68" i="2"/>
  <c r="O68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Z205" i="2" l="1"/>
  <c r="Y205" i="2"/>
  <c r="X205" i="2"/>
  <c r="W205" i="2"/>
  <c r="V205" i="2"/>
  <c r="U205" i="2"/>
  <c r="T205" i="2"/>
  <c r="S205" i="2"/>
  <c r="R205" i="2"/>
  <c r="Q205" i="2"/>
  <c r="P205" i="2"/>
  <c r="O205" i="2"/>
  <c r="Z89" i="2"/>
  <c r="Y89" i="2"/>
  <c r="X89" i="2"/>
  <c r="W89" i="2"/>
  <c r="V89" i="2"/>
  <c r="U89" i="2"/>
  <c r="T89" i="2"/>
  <c r="S89" i="2"/>
  <c r="R89" i="2"/>
  <c r="Q89" i="2"/>
  <c r="P89" i="2"/>
  <c r="O89" i="2"/>
  <c r="Z85" i="2"/>
  <c r="Y85" i="2"/>
  <c r="X85" i="2"/>
  <c r="W85" i="2"/>
  <c r="V85" i="2"/>
  <c r="U85" i="2"/>
  <c r="T85" i="2"/>
  <c r="S85" i="2"/>
  <c r="R85" i="2"/>
  <c r="Q85" i="2"/>
  <c r="P85" i="2"/>
  <c r="O8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Z81" i="2"/>
  <c r="Y81" i="2"/>
  <c r="X81" i="2"/>
  <c r="W81" i="2"/>
  <c r="V81" i="2"/>
  <c r="U81" i="2"/>
  <c r="T81" i="2"/>
  <c r="S81" i="2"/>
  <c r="R81" i="2"/>
  <c r="Q81" i="2"/>
  <c r="P81" i="2"/>
  <c r="O81" i="2"/>
  <c r="Z97" i="2"/>
  <c r="Y97" i="2"/>
  <c r="X97" i="2"/>
  <c r="W97" i="2"/>
  <c r="V97" i="2"/>
  <c r="U97" i="2"/>
  <c r="T97" i="2"/>
  <c r="S97" i="2"/>
  <c r="R97" i="2"/>
  <c r="Q97" i="2"/>
  <c r="P97" i="2"/>
  <c r="O97" i="2"/>
  <c r="Z50" i="2"/>
  <c r="Y50" i="2"/>
  <c r="X50" i="2"/>
  <c r="W50" i="2"/>
  <c r="V50" i="2"/>
  <c r="U50" i="2"/>
  <c r="T50" i="2"/>
  <c r="S50" i="2"/>
  <c r="R50" i="2"/>
  <c r="Q50" i="2"/>
  <c r="P50" i="2"/>
  <c r="O50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Z83" i="2"/>
  <c r="Y83" i="2"/>
  <c r="X83" i="2"/>
  <c r="W83" i="2"/>
  <c r="V83" i="2"/>
  <c r="U83" i="2"/>
  <c r="T83" i="2"/>
  <c r="S83" i="2"/>
  <c r="R83" i="2"/>
  <c r="Q83" i="2"/>
  <c r="P83" i="2"/>
  <c r="O83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Z64" i="2"/>
  <c r="Y64" i="2"/>
  <c r="X64" i="2"/>
  <c r="W64" i="2"/>
  <c r="V64" i="2"/>
  <c r="U64" i="2"/>
  <c r="T64" i="2"/>
  <c r="S64" i="2"/>
  <c r="R64" i="2"/>
  <c r="Q64" i="2"/>
  <c r="P64" i="2"/>
  <c r="O64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Z15" i="2"/>
  <c r="Y15" i="2"/>
  <c r="X15" i="2"/>
  <c r="W15" i="2"/>
  <c r="V15" i="2"/>
  <c r="U15" i="2"/>
  <c r="T15" i="2"/>
  <c r="S15" i="2"/>
  <c r="R15" i="2"/>
  <c r="Q15" i="2"/>
  <c r="O15" i="2"/>
  <c r="Z12" i="2" l="1"/>
  <c r="Y12" i="2"/>
  <c r="X12" i="2"/>
  <c r="W12" i="2"/>
  <c r="V12" i="2"/>
  <c r="U12" i="2"/>
  <c r="T12" i="2"/>
  <c r="S12" i="2"/>
  <c r="R12" i="2"/>
  <c r="Q12" i="2"/>
  <c r="O12" i="2"/>
  <c r="Z114" i="2" l="1"/>
  <c r="Y114" i="2"/>
  <c r="X114" i="2"/>
  <c r="W114" i="2"/>
  <c r="V114" i="2"/>
  <c r="U114" i="2"/>
  <c r="T114" i="2"/>
  <c r="S114" i="2"/>
  <c r="R114" i="2"/>
  <c r="Q114" i="2"/>
  <c r="P114" i="2"/>
  <c r="O114" i="2"/>
  <c r="Z169" i="2" l="1"/>
  <c r="Y169" i="2"/>
  <c r="X169" i="2"/>
  <c r="W169" i="2"/>
  <c r="V169" i="2"/>
  <c r="U169" i="2"/>
  <c r="T169" i="2"/>
  <c r="S169" i="2"/>
  <c r="R169" i="2"/>
  <c r="Q169" i="2"/>
  <c r="P169" i="2"/>
  <c r="O169" i="2"/>
  <c r="Z34" i="2" l="1"/>
  <c r="Y34" i="2"/>
  <c r="X34" i="2"/>
  <c r="W34" i="2"/>
  <c r="V34" i="2"/>
  <c r="U34" i="2"/>
  <c r="T34" i="2"/>
  <c r="S34" i="2"/>
  <c r="R34" i="2"/>
  <c r="Q34" i="2"/>
  <c r="O34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Z41" i="2" l="1"/>
  <c r="Y41" i="2"/>
  <c r="X41" i="2"/>
  <c r="W41" i="2"/>
  <c r="V41" i="2"/>
  <c r="U41" i="2"/>
  <c r="T41" i="2"/>
  <c r="S41" i="2"/>
  <c r="R41" i="2"/>
  <c r="Q41" i="2"/>
  <c r="P41" i="2"/>
  <c r="O41" i="2"/>
  <c r="Z69" i="2" l="1"/>
  <c r="Y69" i="2"/>
  <c r="X69" i="2"/>
  <c r="W69" i="2"/>
  <c r="V69" i="2"/>
  <c r="U69" i="2"/>
  <c r="T69" i="2"/>
  <c r="S69" i="2"/>
  <c r="R69" i="2"/>
  <c r="Q69" i="2"/>
  <c r="P69" i="2"/>
  <c r="O69" i="2"/>
  <c r="Z71" i="2"/>
  <c r="Y71" i="2"/>
  <c r="X71" i="2"/>
  <c r="W71" i="2"/>
  <c r="V71" i="2"/>
  <c r="U71" i="2"/>
  <c r="T71" i="2"/>
  <c r="S71" i="2"/>
  <c r="R71" i="2"/>
  <c r="Q71" i="2"/>
  <c r="P71" i="2"/>
  <c r="O71" i="2"/>
  <c r="Z35" i="2"/>
  <c r="Y35" i="2"/>
  <c r="X35" i="2"/>
  <c r="W35" i="2"/>
  <c r="V35" i="2"/>
  <c r="U35" i="2"/>
  <c r="T35" i="2"/>
  <c r="S35" i="2"/>
  <c r="R35" i="2"/>
  <c r="Q35" i="2"/>
  <c r="O35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Z216" i="2"/>
  <c r="Y216" i="2"/>
  <c r="X216" i="2"/>
  <c r="W216" i="2"/>
  <c r="V216" i="2"/>
  <c r="U216" i="2"/>
  <c r="T216" i="2"/>
  <c r="S216" i="2"/>
  <c r="R216" i="2"/>
  <c r="Q216" i="2"/>
  <c r="P216" i="2"/>
  <c r="O216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Z94" i="2"/>
  <c r="Y94" i="2"/>
  <c r="X94" i="2"/>
  <c r="W94" i="2"/>
  <c r="V94" i="2"/>
  <c r="U94" i="2"/>
  <c r="T94" i="2"/>
  <c r="S94" i="2"/>
  <c r="R94" i="2"/>
  <c r="Q94" i="2"/>
  <c r="P94" i="2"/>
  <c r="O94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Z92" i="2"/>
  <c r="Y92" i="2"/>
  <c r="X92" i="2"/>
  <c r="W92" i="2"/>
  <c r="V92" i="2"/>
  <c r="U92" i="2"/>
  <c r="T92" i="2"/>
  <c r="S92" i="2"/>
  <c r="R92" i="2"/>
  <c r="Q92" i="2"/>
  <c r="P92" i="2"/>
  <c r="O92" i="2"/>
  <c r="Z79" i="2"/>
  <c r="Y79" i="2"/>
  <c r="X79" i="2"/>
  <c r="W79" i="2"/>
  <c r="V79" i="2"/>
  <c r="U79" i="2"/>
  <c r="T79" i="2"/>
  <c r="S79" i="2"/>
  <c r="R79" i="2"/>
  <c r="Q79" i="2"/>
  <c r="P79" i="2"/>
  <c r="O79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Z43" i="2"/>
  <c r="Y43" i="2"/>
  <c r="X43" i="2"/>
  <c r="W43" i="2"/>
  <c r="V43" i="2"/>
  <c r="U43" i="2"/>
  <c r="T43" i="2"/>
  <c r="S43" i="2"/>
  <c r="R43" i="2"/>
  <c r="Q43" i="2"/>
  <c r="P43" i="2"/>
  <c r="O43" i="2"/>
  <c r="Z27" i="2"/>
  <c r="Y27" i="2"/>
  <c r="X27" i="2"/>
  <c r="W27" i="2"/>
  <c r="V27" i="2"/>
  <c r="U27" i="2"/>
  <c r="T27" i="2"/>
  <c r="S27" i="2"/>
  <c r="R27" i="2"/>
  <c r="Q27" i="2"/>
  <c r="Z62" i="2" l="1"/>
  <c r="Y62" i="2"/>
  <c r="X62" i="2"/>
  <c r="W62" i="2"/>
  <c r="V62" i="2"/>
  <c r="U62" i="2"/>
  <c r="T62" i="2"/>
  <c r="S62" i="2"/>
  <c r="R62" i="2"/>
  <c r="Q62" i="2"/>
  <c r="P62" i="2"/>
  <c r="O62" i="2"/>
  <c r="Z51" i="2"/>
  <c r="Y51" i="2"/>
  <c r="X51" i="2"/>
  <c r="W51" i="2"/>
  <c r="V51" i="2"/>
  <c r="U51" i="2"/>
  <c r="T51" i="2"/>
  <c r="S51" i="2"/>
  <c r="R51" i="2"/>
  <c r="Q51" i="2"/>
  <c r="P51" i="2"/>
  <c r="O51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Z42" i="2"/>
  <c r="Y42" i="2"/>
  <c r="X42" i="2"/>
  <c r="W42" i="2"/>
  <c r="V42" i="2"/>
  <c r="U42" i="2"/>
  <c r="T42" i="2"/>
  <c r="S42" i="2"/>
  <c r="R42" i="2"/>
  <c r="Q42" i="2"/>
  <c r="P42" i="2"/>
  <c r="O42" i="2"/>
  <c r="Z56" i="2"/>
  <c r="Y56" i="2"/>
  <c r="X56" i="2"/>
  <c r="W56" i="2"/>
  <c r="V56" i="2"/>
  <c r="U56" i="2"/>
  <c r="T56" i="2"/>
  <c r="S56" i="2"/>
  <c r="R56" i="2"/>
  <c r="Q56" i="2"/>
  <c r="P56" i="2"/>
  <c r="O56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Y181" i="2"/>
  <c r="X181" i="2"/>
  <c r="W181" i="2"/>
  <c r="V181" i="2"/>
  <c r="U181" i="2"/>
  <c r="T181" i="2"/>
  <c r="S181" i="2"/>
  <c r="R181" i="2"/>
  <c r="Q181" i="2"/>
  <c r="P181" i="2"/>
  <c r="O181" i="2"/>
  <c r="Z11" i="2"/>
  <c r="Y11" i="2"/>
  <c r="X11" i="2"/>
  <c r="W11" i="2"/>
  <c r="V11" i="2"/>
  <c r="U11" i="2"/>
  <c r="T11" i="2"/>
  <c r="S11" i="2"/>
  <c r="R11" i="2"/>
  <c r="Q11" i="2"/>
  <c r="O11" i="2"/>
  <c r="Z120" i="2" l="1"/>
  <c r="Y120" i="2"/>
  <c r="X120" i="2"/>
  <c r="W120" i="2"/>
  <c r="V120" i="2"/>
  <c r="U120" i="2"/>
  <c r="T120" i="2"/>
  <c r="S120" i="2"/>
  <c r="R120" i="2"/>
  <c r="Q120" i="2"/>
  <c r="P120" i="2"/>
  <c r="O120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Z45" i="2"/>
  <c r="Y45" i="2"/>
  <c r="X45" i="2"/>
  <c r="W45" i="2"/>
  <c r="V45" i="2"/>
  <c r="U45" i="2"/>
  <c r="T45" i="2"/>
  <c r="S45" i="2"/>
  <c r="R45" i="2"/>
  <c r="Q45" i="2"/>
  <c r="P45" i="2"/>
  <c r="O45" i="2"/>
  <c r="Z103" i="2" l="1"/>
  <c r="Y103" i="2"/>
  <c r="X103" i="2"/>
  <c r="W103" i="2"/>
  <c r="V103" i="2"/>
  <c r="U103" i="2"/>
  <c r="T103" i="2"/>
  <c r="S103" i="2"/>
  <c r="R103" i="2"/>
  <c r="Q103" i="2"/>
  <c r="P103" i="2"/>
  <c r="O103" i="2"/>
  <c r="Z143" i="2" l="1"/>
  <c r="Y143" i="2"/>
  <c r="X143" i="2"/>
  <c r="W143" i="2"/>
  <c r="V143" i="2"/>
  <c r="U143" i="2"/>
  <c r="T143" i="2"/>
  <c r="S143" i="2"/>
  <c r="R143" i="2"/>
  <c r="Q143" i="2"/>
  <c r="P143" i="2"/>
  <c r="O143" i="2"/>
  <c r="Z52" i="2" l="1"/>
  <c r="Y52" i="2"/>
  <c r="X52" i="2"/>
  <c r="W52" i="2"/>
  <c r="V52" i="2"/>
  <c r="U52" i="2"/>
  <c r="T52" i="2"/>
  <c r="S52" i="2"/>
  <c r="R52" i="2"/>
  <c r="Q52" i="2"/>
  <c r="P52" i="2"/>
  <c r="O52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Z33" i="2"/>
  <c r="Y33" i="2"/>
  <c r="X33" i="2"/>
  <c r="W33" i="2"/>
  <c r="V33" i="2"/>
  <c r="U33" i="2"/>
  <c r="T33" i="2"/>
  <c r="S33" i="2"/>
  <c r="R33" i="2"/>
  <c r="Q33" i="2"/>
  <c r="O33" i="2"/>
  <c r="Z194" i="2" l="1"/>
  <c r="Y194" i="2"/>
  <c r="X194" i="2"/>
  <c r="W194" i="2"/>
  <c r="V194" i="2"/>
  <c r="U194" i="2"/>
  <c r="T194" i="2"/>
  <c r="S194" i="2"/>
  <c r="R194" i="2"/>
  <c r="Q194" i="2"/>
  <c r="P194" i="2"/>
  <c r="O194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Z215" i="2" l="1"/>
  <c r="Y215" i="2"/>
  <c r="X215" i="2"/>
  <c r="W215" i="2"/>
  <c r="V215" i="2"/>
  <c r="U215" i="2"/>
  <c r="T215" i="2"/>
  <c r="S215" i="2"/>
  <c r="R215" i="2"/>
  <c r="Q215" i="2"/>
  <c r="P215" i="2"/>
  <c r="O215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Z29" i="2"/>
  <c r="Y29" i="2"/>
  <c r="X29" i="2"/>
  <c r="W29" i="2"/>
  <c r="V29" i="2"/>
  <c r="U29" i="2"/>
  <c r="T29" i="2"/>
  <c r="S29" i="2"/>
  <c r="R29" i="2"/>
  <c r="Q29" i="2"/>
  <c r="O29" i="2"/>
  <c r="Z210" i="2"/>
  <c r="Y210" i="2"/>
  <c r="X210" i="2"/>
  <c r="W210" i="2"/>
  <c r="V210" i="2"/>
  <c r="U210" i="2"/>
  <c r="T210" i="2"/>
  <c r="S210" i="2"/>
  <c r="R210" i="2"/>
  <c r="Q210" i="2"/>
  <c r="Z46" i="2"/>
  <c r="Y46" i="2"/>
  <c r="X46" i="2"/>
  <c r="W46" i="2"/>
  <c r="V46" i="2"/>
  <c r="U46" i="2"/>
  <c r="T46" i="2"/>
  <c r="S46" i="2"/>
  <c r="R46" i="2"/>
  <c r="Q46" i="2"/>
  <c r="P46" i="2"/>
  <c r="O46" i="2"/>
  <c r="Z212" i="2"/>
  <c r="Y212" i="2"/>
  <c r="X212" i="2"/>
  <c r="W212" i="2"/>
  <c r="V212" i="2"/>
  <c r="U212" i="2"/>
  <c r="T212" i="2"/>
  <c r="S212" i="2"/>
  <c r="R212" i="2"/>
  <c r="Q212" i="2"/>
  <c r="P212" i="2"/>
  <c r="O212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Z23" i="2"/>
  <c r="Y23" i="2"/>
  <c r="X23" i="2"/>
  <c r="W23" i="2"/>
  <c r="V23" i="2"/>
  <c r="U23" i="2"/>
  <c r="T23" i="2"/>
  <c r="S23" i="2"/>
  <c r="R23" i="2"/>
  <c r="Q23" i="2"/>
  <c r="O23" i="2"/>
  <c r="Z93" i="2"/>
  <c r="Y93" i="2"/>
  <c r="X93" i="2"/>
  <c r="W93" i="2"/>
  <c r="V93" i="2"/>
  <c r="U93" i="2"/>
  <c r="T93" i="2"/>
  <c r="S93" i="2"/>
  <c r="R93" i="2"/>
  <c r="Q93" i="2"/>
  <c r="P93" i="2"/>
  <c r="O93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Z104" i="2" l="1"/>
  <c r="Y104" i="2"/>
  <c r="X104" i="2"/>
  <c r="W104" i="2"/>
  <c r="V104" i="2"/>
  <c r="U104" i="2"/>
  <c r="T104" i="2"/>
  <c r="S104" i="2"/>
  <c r="R104" i="2"/>
  <c r="Q104" i="2"/>
  <c r="P104" i="2"/>
  <c r="O104" i="2"/>
  <c r="Z13" i="2"/>
  <c r="Y13" i="2"/>
  <c r="X13" i="2"/>
  <c r="W13" i="2"/>
  <c r="V13" i="2"/>
  <c r="U13" i="2"/>
  <c r="T13" i="2"/>
  <c r="S13" i="2"/>
  <c r="R13" i="2"/>
  <c r="Q13" i="2"/>
  <c r="O13" i="2"/>
  <c r="Z38" i="2"/>
  <c r="Y38" i="2"/>
  <c r="X38" i="2"/>
  <c r="W38" i="2"/>
  <c r="V38" i="2"/>
  <c r="U38" i="2"/>
  <c r="T38" i="2"/>
  <c r="S38" i="2"/>
  <c r="R38" i="2"/>
  <c r="Q38" i="2"/>
  <c r="P38" i="2"/>
  <c r="O38" i="2"/>
  <c r="Z72" i="2"/>
  <c r="Y72" i="2"/>
  <c r="X72" i="2"/>
  <c r="W72" i="2"/>
  <c r="V72" i="2"/>
  <c r="U72" i="2"/>
  <c r="T72" i="2"/>
  <c r="S72" i="2"/>
  <c r="R72" i="2"/>
  <c r="Q72" i="2"/>
  <c r="P72" i="2"/>
  <c r="O72" i="2"/>
  <c r="Z65" i="2"/>
  <c r="Y65" i="2"/>
  <c r="X65" i="2"/>
  <c r="W65" i="2"/>
  <c r="V65" i="2"/>
  <c r="U65" i="2"/>
  <c r="T65" i="2"/>
  <c r="S65" i="2"/>
  <c r="R65" i="2"/>
  <c r="Q65" i="2"/>
  <c r="P65" i="2"/>
  <c r="O65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Z140" i="2" l="1"/>
  <c r="Y140" i="2"/>
  <c r="X140" i="2"/>
  <c r="W140" i="2"/>
  <c r="V140" i="2"/>
  <c r="U140" i="2"/>
  <c r="T140" i="2"/>
  <c r="S140" i="2"/>
  <c r="R140" i="2"/>
  <c r="Q140" i="2"/>
  <c r="P140" i="2"/>
  <c r="O140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Z17" i="2"/>
  <c r="Y17" i="2"/>
  <c r="X17" i="2"/>
  <c r="W17" i="2"/>
  <c r="V17" i="2"/>
  <c r="U17" i="2"/>
  <c r="T17" i="2"/>
  <c r="S17" i="2"/>
  <c r="R17" i="2"/>
  <c r="Q17" i="2"/>
  <c r="O17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Z218" i="2" l="1"/>
  <c r="Y218" i="2"/>
  <c r="X218" i="2"/>
  <c r="W218" i="2"/>
  <c r="V218" i="2"/>
  <c r="U218" i="2"/>
  <c r="T218" i="2"/>
  <c r="S218" i="2"/>
  <c r="R218" i="2"/>
  <c r="Q218" i="2"/>
  <c r="P218" i="2"/>
  <c r="O218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Z14" i="2"/>
  <c r="Y14" i="2"/>
  <c r="X14" i="2"/>
  <c r="W14" i="2"/>
  <c r="V14" i="2"/>
  <c r="U14" i="2"/>
  <c r="T14" i="2"/>
  <c r="S14" i="2"/>
  <c r="R14" i="2"/>
  <c r="Q14" i="2"/>
  <c r="O14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Z25" i="2"/>
  <c r="Y25" i="2"/>
  <c r="X25" i="2"/>
  <c r="W25" i="2"/>
  <c r="V25" i="2"/>
  <c r="U25" i="2"/>
  <c r="T25" i="2"/>
  <c r="S25" i="2"/>
  <c r="R25" i="2"/>
  <c r="Q25" i="2"/>
  <c r="O25" i="2"/>
  <c r="Z219" i="2"/>
  <c r="Y219" i="2"/>
  <c r="X219" i="2"/>
  <c r="W219" i="2"/>
  <c r="V219" i="2"/>
  <c r="U219" i="2"/>
  <c r="T219" i="2"/>
  <c r="S219" i="2"/>
  <c r="R219" i="2"/>
  <c r="Q219" i="2"/>
  <c r="P219" i="2"/>
  <c r="O219" i="2"/>
  <c r="Z32" i="2"/>
  <c r="Y32" i="2"/>
  <c r="X32" i="2"/>
  <c r="W32" i="2"/>
  <c r="V32" i="2"/>
  <c r="U32" i="2"/>
  <c r="T32" i="2"/>
  <c r="S32" i="2"/>
  <c r="R32" i="2"/>
  <c r="Q32" i="2"/>
  <c r="O32" i="2"/>
  <c r="Z20" i="2"/>
  <c r="Y20" i="2"/>
  <c r="X20" i="2"/>
  <c r="W20" i="2"/>
  <c r="V20" i="2"/>
  <c r="U20" i="2"/>
  <c r="T20" i="2"/>
  <c r="S20" i="2"/>
  <c r="R20" i="2"/>
  <c r="Q20" i="2"/>
  <c r="O20" i="2"/>
  <c r="Z84" i="2" l="1"/>
  <c r="Y84" i="2"/>
  <c r="X84" i="2"/>
  <c r="W84" i="2"/>
  <c r="V84" i="2"/>
  <c r="U84" i="2"/>
  <c r="T84" i="2"/>
  <c r="S84" i="2"/>
  <c r="R84" i="2"/>
  <c r="Q84" i="2"/>
  <c r="P84" i="2"/>
  <c r="O84" i="2"/>
  <c r="Z145" i="2" l="1"/>
  <c r="Y145" i="2"/>
  <c r="X145" i="2"/>
  <c r="W145" i="2"/>
  <c r="V145" i="2"/>
  <c r="U145" i="2"/>
  <c r="T145" i="2"/>
  <c r="S145" i="2"/>
  <c r="R145" i="2"/>
  <c r="Q145" i="2"/>
  <c r="P145" i="2"/>
  <c r="O145" i="2"/>
  <c r="Z193" i="2" l="1"/>
  <c r="Y193" i="2"/>
  <c r="X193" i="2"/>
  <c r="W193" i="2"/>
  <c r="V193" i="2"/>
  <c r="U193" i="2"/>
  <c r="T193" i="2"/>
  <c r="S193" i="2"/>
  <c r="R193" i="2"/>
  <c r="Q193" i="2"/>
  <c r="P193" i="2"/>
  <c r="O193" i="2"/>
  <c r="Z48" i="2"/>
  <c r="Y48" i="2"/>
  <c r="X48" i="2"/>
  <c r="W48" i="2"/>
  <c r="V48" i="2"/>
  <c r="U48" i="2"/>
  <c r="T48" i="2"/>
  <c r="S48" i="2"/>
  <c r="R48" i="2"/>
  <c r="Q48" i="2"/>
  <c r="P48" i="2"/>
  <c r="O48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Z77" i="2" l="1"/>
  <c r="Y77" i="2"/>
  <c r="X77" i="2"/>
  <c r="W77" i="2"/>
  <c r="V77" i="2"/>
  <c r="U77" i="2"/>
  <c r="T77" i="2"/>
  <c r="S77" i="2"/>
  <c r="R77" i="2"/>
  <c r="Q77" i="2"/>
  <c r="P77" i="2"/>
  <c r="O77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Z40" i="2"/>
  <c r="Y40" i="2"/>
  <c r="X40" i="2"/>
  <c r="W40" i="2"/>
  <c r="V40" i="2"/>
  <c r="U40" i="2"/>
  <c r="T40" i="2"/>
  <c r="S40" i="2"/>
  <c r="R40" i="2"/>
  <c r="Q40" i="2"/>
  <c r="P40" i="2"/>
  <c r="O40" i="2"/>
  <c r="Y37" i="2"/>
  <c r="X37" i="2"/>
  <c r="W37" i="2"/>
  <c r="V37" i="2"/>
  <c r="U37" i="2"/>
  <c r="T37" i="2"/>
  <c r="S37" i="2"/>
  <c r="R37" i="2"/>
  <c r="Q37" i="2"/>
  <c r="P37" i="2"/>
  <c r="O37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Z21" i="2" l="1"/>
  <c r="Y21" i="2"/>
  <c r="X21" i="2"/>
  <c r="W21" i="2"/>
  <c r="V21" i="2"/>
  <c r="U21" i="2"/>
  <c r="T21" i="2"/>
  <c r="S21" i="2"/>
  <c r="R21" i="2"/>
  <c r="Q21" i="2"/>
  <c r="O21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Z31" i="2"/>
  <c r="Y31" i="2"/>
  <c r="X31" i="2"/>
  <c r="W31" i="2"/>
  <c r="V31" i="2"/>
  <c r="U31" i="2"/>
  <c r="T31" i="2"/>
  <c r="S31" i="2"/>
  <c r="R31" i="2"/>
  <c r="Q31" i="2"/>
  <c r="O31" i="2"/>
  <c r="Z28" i="2" l="1"/>
  <c r="Y28" i="2"/>
  <c r="X28" i="2"/>
  <c r="W28" i="2"/>
  <c r="V28" i="2"/>
  <c r="U28" i="2"/>
  <c r="T28" i="2"/>
  <c r="S28" i="2"/>
  <c r="R28" i="2"/>
  <c r="Q28" i="2"/>
  <c r="O28" i="2"/>
  <c r="Z75" i="2"/>
  <c r="Y75" i="2"/>
  <c r="X75" i="2"/>
  <c r="W75" i="2"/>
  <c r="V75" i="2"/>
  <c r="U75" i="2"/>
  <c r="T75" i="2"/>
  <c r="S75" i="2"/>
  <c r="R75" i="2"/>
  <c r="Q75" i="2"/>
  <c r="P75" i="2"/>
  <c r="O75" i="2"/>
  <c r="Z22" i="2"/>
  <c r="Y22" i="2"/>
  <c r="X22" i="2"/>
  <c r="W22" i="2"/>
  <c r="V22" i="2"/>
  <c r="U22" i="2"/>
  <c r="T22" i="2"/>
  <c r="S22" i="2"/>
  <c r="R22" i="2"/>
  <c r="Q22" i="2"/>
  <c r="O22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Z39" i="2"/>
  <c r="Y39" i="2"/>
  <c r="X39" i="2"/>
  <c r="W39" i="2"/>
  <c r="V39" i="2"/>
  <c r="U39" i="2"/>
  <c r="T39" i="2"/>
  <c r="S39" i="2"/>
  <c r="R39" i="2"/>
  <c r="Q39" i="2"/>
  <c r="P39" i="2"/>
  <c r="O39" i="2"/>
  <c r="Z54" i="2"/>
  <c r="Y54" i="2"/>
  <c r="X54" i="2"/>
  <c r="W54" i="2"/>
  <c r="V54" i="2"/>
  <c r="U54" i="2"/>
  <c r="T54" i="2"/>
  <c r="S54" i="2"/>
  <c r="R54" i="2"/>
  <c r="Q54" i="2"/>
  <c r="P54" i="2"/>
  <c r="O54" i="2"/>
  <c r="Z73" i="2"/>
  <c r="Y73" i="2"/>
  <c r="X73" i="2"/>
  <c r="W73" i="2"/>
  <c r="V73" i="2"/>
  <c r="U73" i="2"/>
  <c r="T73" i="2"/>
  <c r="S73" i="2"/>
  <c r="R73" i="2"/>
  <c r="Q73" i="2"/>
  <c r="P73" i="2"/>
  <c r="O73" i="2"/>
  <c r="Z76" i="2"/>
  <c r="Y76" i="2"/>
  <c r="X76" i="2"/>
  <c r="W76" i="2"/>
  <c r="V76" i="2"/>
  <c r="U76" i="2"/>
  <c r="T76" i="2"/>
  <c r="S76" i="2"/>
  <c r="R76" i="2"/>
  <c r="Q76" i="2"/>
  <c r="P76" i="2"/>
  <c r="O76" i="2"/>
  <c r="Z96" i="2" l="1"/>
  <c r="Y96" i="2"/>
  <c r="X96" i="2"/>
  <c r="W96" i="2"/>
  <c r="V96" i="2"/>
  <c r="U96" i="2"/>
  <c r="T96" i="2"/>
  <c r="S96" i="2"/>
  <c r="R96" i="2"/>
  <c r="Q96" i="2"/>
  <c r="P96" i="2"/>
  <c r="O96" i="2"/>
  <c r="Z58" i="2" l="1"/>
  <c r="Y58" i="2"/>
  <c r="X58" i="2"/>
  <c r="W58" i="2"/>
  <c r="V58" i="2"/>
  <c r="U58" i="2"/>
  <c r="T58" i="2"/>
  <c r="S58" i="2"/>
  <c r="R58" i="2"/>
  <c r="Q58" i="2"/>
  <c r="P58" i="2"/>
  <c r="O58" i="2"/>
  <c r="Z59" i="2"/>
  <c r="Y59" i="2"/>
  <c r="X59" i="2"/>
  <c r="W59" i="2"/>
  <c r="V59" i="2"/>
  <c r="U59" i="2"/>
  <c r="T59" i="2"/>
  <c r="S59" i="2"/>
  <c r="R59" i="2"/>
  <c r="Q59" i="2"/>
  <c r="P59" i="2"/>
  <c r="O59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Z98" i="2"/>
  <c r="Y98" i="2"/>
  <c r="X98" i="2"/>
  <c r="W98" i="2"/>
  <c r="V98" i="2"/>
  <c r="U98" i="2"/>
  <c r="T98" i="2"/>
  <c r="S98" i="2"/>
  <c r="R98" i="2"/>
  <c r="Q98" i="2"/>
  <c r="P98" i="2"/>
  <c r="O98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Z36" i="2"/>
  <c r="Y36" i="2"/>
  <c r="X36" i="2"/>
  <c r="W36" i="2"/>
  <c r="V36" i="2"/>
  <c r="U36" i="2"/>
  <c r="T36" i="2"/>
  <c r="S36" i="2"/>
  <c r="R36" i="2"/>
  <c r="Q36" i="2"/>
  <c r="O36" i="2"/>
  <c r="Z70" i="2"/>
  <c r="Y70" i="2"/>
  <c r="X70" i="2"/>
  <c r="W70" i="2"/>
  <c r="V70" i="2"/>
  <c r="U70" i="2"/>
  <c r="T70" i="2"/>
  <c r="S70" i="2"/>
  <c r="R70" i="2"/>
  <c r="Q70" i="2"/>
  <c r="P70" i="2"/>
  <c r="O70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Z16" i="2"/>
  <c r="Y16" i="2"/>
  <c r="X16" i="2"/>
  <c r="W16" i="2"/>
  <c r="V16" i="2"/>
  <c r="U16" i="2"/>
  <c r="T16" i="2"/>
  <c r="S16" i="2"/>
  <c r="R16" i="2"/>
  <c r="Q16" i="2"/>
  <c r="O16" i="2"/>
  <c r="Z90" i="2"/>
  <c r="Y90" i="2"/>
  <c r="X90" i="2"/>
  <c r="W90" i="2"/>
  <c r="V90" i="2"/>
  <c r="U90" i="2"/>
  <c r="T90" i="2"/>
  <c r="S90" i="2"/>
  <c r="R90" i="2"/>
  <c r="Q90" i="2"/>
  <c r="P90" i="2"/>
  <c r="O90" i="2"/>
  <c r="Z19" i="2" l="1"/>
  <c r="Y19" i="2"/>
  <c r="X19" i="2"/>
  <c r="W19" i="2"/>
  <c r="V19" i="2"/>
  <c r="U19" i="2"/>
  <c r="T19" i="2"/>
  <c r="S19" i="2"/>
  <c r="R19" i="2"/>
  <c r="Q19" i="2"/>
  <c r="O19" i="2"/>
  <c r="R175" i="2" l="1"/>
  <c r="R95" i="2"/>
  <c r="R44" i="2"/>
  <c r="R10" i="2"/>
  <c r="R158" i="2"/>
  <c r="R109" i="2"/>
  <c r="R131" i="2"/>
  <c r="R142" i="2"/>
  <c r="R24" i="2"/>
  <c r="R82" i="2"/>
  <c r="R18" i="2"/>
  <c r="R91" i="2"/>
  <c r="R67" i="2"/>
  <c r="R26" i="2"/>
  <c r="R139" i="2"/>
  <c r="R55" i="2"/>
  <c r="R123" i="2"/>
  <c r="R101" i="2"/>
  <c r="R47" i="2"/>
  <c r="R80" i="2"/>
  <c r="R88" i="2"/>
  <c r="R147" i="2"/>
  <c r="R206" i="2"/>
  <c r="R138" i="2"/>
  <c r="R213" i="2"/>
  <c r="R189" i="2"/>
  <c r="R137" i="2"/>
  <c r="R182" i="2"/>
  <c r="R221" i="2"/>
  <c r="R49" i="2"/>
  <c r="R214" i="2"/>
  <c r="R211" i="2"/>
  <c r="R173" i="2"/>
  <c r="R188" i="2"/>
  <c r="R141" i="2"/>
  <c r="R151" i="2"/>
  <c r="R61" i="2"/>
  <c r="R111" i="2"/>
  <c r="R159" i="2"/>
  <c r="R192" i="2"/>
  <c r="R202" i="2"/>
  <c r="R63" i="2"/>
  <c r="R152" i="2"/>
  <c r="R30" i="2"/>
  <c r="R102" i="2"/>
  <c r="R108" i="2"/>
  <c r="S175" i="2"/>
  <c r="S95" i="2"/>
  <c r="S44" i="2"/>
  <c r="S10" i="2"/>
  <c r="S158" i="2"/>
  <c r="S109" i="2"/>
  <c r="S131" i="2"/>
  <c r="S142" i="2"/>
  <c r="S24" i="2"/>
  <c r="S82" i="2"/>
  <c r="S18" i="2"/>
  <c r="S91" i="2"/>
  <c r="S67" i="2"/>
  <c r="S26" i="2"/>
  <c r="S139" i="2"/>
  <c r="S55" i="2"/>
  <c r="S123" i="2"/>
  <c r="S101" i="2"/>
  <c r="S47" i="2"/>
  <c r="S80" i="2"/>
  <c r="S88" i="2"/>
  <c r="S147" i="2"/>
  <c r="S206" i="2"/>
  <c r="S138" i="2"/>
  <c r="S213" i="2"/>
  <c r="S189" i="2"/>
  <c r="S137" i="2"/>
  <c r="S182" i="2"/>
  <c r="S221" i="2"/>
  <c r="S49" i="2"/>
  <c r="S214" i="2"/>
  <c r="S211" i="2"/>
  <c r="S173" i="2"/>
  <c r="S188" i="2"/>
  <c r="S141" i="2"/>
  <c r="S151" i="2"/>
  <c r="S61" i="2"/>
  <c r="S111" i="2"/>
  <c r="S159" i="2"/>
  <c r="S192" i="2"/>
  <c r="S202" i="2"/>
  <c r="S63" i="2"/>
  <c r="S152" i="2"/>
  <c r="S30" i="2"/>
  <c r="S102" i="2"/>
  <c r="S108" i="2"/>
  <c r="Z175" i="2"/>
  <c r="Z95" i="2"/>
  <c r="Z44" i="2"/>
  <c r="Z10" i="2"/>
  <c r="Z158" i="2"/>
  <c r="Z109" i="2"/>
  <c r="Z131" i="2"/>
  <c r="Z142" i="2"/>
  <c r="Z24" i="2"/>
  <c r="Z82" i="2"/>
  <c r="Z18" i="2"/>
  <c r="Z91" i="2"/>
  <c r="Z67" i="2"/>
  <c r="Z26" i="2"/>
  <c r="Z139" i="2"/>
  <c r="Z55" i="2"/>
  <c r="Z123" i="2"/>
  <c r="Z101" i="2"/>
  <c r="Z47" i="2"/>
  <c r="Z80" i="2"/>
  <c r="Z88" i="2"/>
  <c r="Z147" i="2"/>
  <c r="Z206" i="2"/>
  <c r="Z138" i="2"/>
  <c r="Z213" i="2"/>
  <c r="Z189" i="2"/>
  <c r="Z137" i="2"/>
  <c r="Z221" i="2"/>
  <c r="Z49" i="2"/>
  <c r="Z214" i="2"/>
  <c r="Z211" i="2"/>
  <c r="Z173" i="2"/>
  <c r="Z188" i="2"/>
  <c r="Z141" i="2"/>
  <c r="Z151" i="2"/>
  <c r="Z61" i="2"/>
  <c r="Z111" i="2"/>
  <c r="Z159" i="2"/>
  <c r="Z192" i="2"/>
  <c r="Z202" i="2"/>
  <c r="Z63" i="2"/>
  <c r="Z152" i="2"/>
  <c r="Z30" i="2"/>
  <c r="Z102" i="2"/>
  <c r="Z108" i="2"/>
  <c r="Y63" i="2" l="1"/>
  <c r="X63" i="2"/>
  <c r="W63" i="2"/>
  <c r="V63" i="2"/>
  <c r="U63" i="2"/>
  <c r="T63" i="2"/>
  <c r="Q63" i="2"/>
  <c r="P63" i="2"/>
  <c r="O63" i="2"/>
  <c r="Y202" i="2"/>
  <c r="X202" i="2"/>
  <c r="W202" i="2"/>
  <c r="V202" i="2"/>
  <c r="U202" i="2"/>
  <c r="T202" i="2"/>
  <c r="Q202" i="2"/>
  <c r="P202" i="2"/>
  <c r="O202" i="2"/>
  <c r="Y192" i="2"/>
  <c r="X192" i="2"/>
  <c r="W192" i="2"/>
  <c r="V192" i="2"/>
  <c r="U192" i="2"/>
  <c r="T192" i="2"/>
  <c r="Q192" i="2"/>
  <c r="P192" i="2"/>
  <c r="O192" i="2"/>
  <c r="Y159" i="2"/>
  <c r="X159" i="2"/>
  <c r="W159" i="2"/>
  <c r="V159" i="2"/>
  <c r="U159" i="2"/>
  <c r="T159" i="2"/>
  <c r="Q159" i="2"/>
  <c r="P159" i="2"/>
  <c r="O159" i="2"/>
  <c r="Y111" i="2"/>
  <c r="X111" i="2"/>
  <c r="W111" i="2"/>
  <c r="V111" i="2"/>
  <c r="U111" i="2"/>
  <c r="T111" i="2"/>
  <c r="Q111" i="2"/>
  <c r="P111" i="2"/>
  <c r="O111" i="2"/>
  <c r="Y61" i="2"/>
  <c r="X61" i="2"/>
  <c r="W61" i="2"/>
  <c r="V61" i="2"/>
  <c r="U61" i="2"/>
  <c r="T61" i="2"/>
  <c r="Q61" i="2"/>
  <c r="P61" i="2"/>
  <c r="O61" i="2"/>
  <c r="Y151" i="2"/>
  <c r="X151" i="2"/>
  <c r="W151" i="2"/>
  <c r="V151" i="2"/>
  <c r="U151" i="2"/>
  <c r="T151" i="2"/>
  <c r="Q151" i="2"/>
  <c r="P151" i="2"/>
  <c r="O151" i="2"/>
  <c r="Y141" i="2"/>
  <c r="X141" i="2"/>
  <c r="W141" i="2"/>
  <c r="V141" i="2"/>
  <c r="U141" i="2"/>
  <c r="T141" i="2"/>
  <c r="Q141" i="2"/>
  <c r="P141" i="2"/>
  <c r="O141" i="2"/>
  <c r="Y188" i="2"/>
  <c r="X188" i="2"/>
  <c r="W188" i="2"/>
  <c r="V188" i="2"/>
  <c r="U188" i="2"/>
  <c r="T188" i="2"/>
  <c r="Q188" i="2"/>
  <c r="P188" i="2"/>
  <c r="O188" i="2"/>
  <c r="Y173" i="2"/>
  <c r="X173" i="2"/>
  <c r="W173" i="2"/>
  <c r="V173" i="2"/>
  <c r="U173" i="2"/>
  <c r="T173" i="2"/>
  <c r="Q173" i="2"/>
  <c r="P173" i="2"/>
  <c r="O173" i="2"/>
  <c r="Y211" i="2"/>
  <c r="X211" i="2"/>
  <c r="W211" i="2"/>
  <c r="V211" i="2"/>
  <c r="U211" i="2"/>
  <c r="T211" i="2"/>
  <c r="Q211" i="2"/>
  <c r="P211" i="2"/>
  <c r="O211" i="2"/>
  <c r="Y214" i="2"/>
  <c r="X214" i="2"/>
  <c r="W214" i="2"/>
  <c r="V214" i="2"/>
  <c r="U214" i="2"/>
  <c r="T214" i="2"/>
  <c r="Q214" i="2"/>
  <c r="P214" i="2"/>
  <c r="O214" i="2"/>
  <c r="Y49" i="2"/>
  <c r="X49" i="2"/>
  <c r="W49" i="2"/>
  <c r="V49" i="2"/>
  <c r="U49" i="2"/>
  <c r="T49" i="2"/>
  <c r="Q49" i="2"/>
  <c r="P49" i="2"/>
  <c r="O49" i="2"/>
  <c r="Y221" i="2"/>
  <c r="X221" i="2"/>
  <c r="W221" i="2"/>
  <c r="V221" i="2"/>
  <c r="U221" i="2"/>
  <c r="T221" i="2"/>
  <c r="Q221" i="2"/>
  <c r="P221" i="2"/>
  <c r="O221" i="2"/>
  <c r="Y182" i="2"/>
  <c r="X182" i="2"/>
  <c r="W182" i="2"/>
  <c r="V182" i="2"/>
  <c r="U182" i="2"/>
  <c r="T182" i="2"/>
  <c r="Q182" i="2"/>
  <c r="P182" i="2"/>
  <c r="O182" i="2"/>
  <c r="Y137" i="2"/>
  <c r="X137" i="2"/>
  <c r="W137" i="2"/>
  <c r="V137" i="2"/>
  <c r="U137" i="2"/>
  <c r="T137" i="2"/>
  <c r="Q137" i="2"/>
  <c r="P137" i="2"/>
  <c r="O137" i="2"/>
  <c r="Y189" i="2"/>
  <c r="X189" i="2"/>
  <c r="W189" i="2"/>
  <c r="V189" i="2"/>
  <c r="U189" i="2"/>
  <c r="T189" i="2"/>
  <c r="Q189" i="2"/>
  <c r="P189" i="2"/>
  <c r="O189" i="2"/>
  <c r="Y213" i="2"/>
  <c r="X213" i="2"/>
  <c r="W213" i="2"/>
  <c r="V213" i="2"/>
  <c r="U213" i="2"/>
  <c r="T213" i="2"/>
  <c r="Q213" i="2"/>
  <c r="P213" i="2"/>
  <c r="O213" i="2"/>
  <c r="Y138" i="2"/>
  <c r="X138" i="2"/>
  <c r="W138" i="2"/>
  <c r="V138" i="2"/>
  <c r="U138" i="2"/>
  <c r="T138" i="2"/>
  <c r="Q138" i="2"/>
  <c r="P138" i="2"/>
  <c r="O138" i="2"/>
  <c r="Y206" i="2"/>
  <c r="X206" i="2"/>
  <c r="W206" i="2"/>
  <c r="V206" i="2"/>
  <c r="U206" i="2"/>
  <c r="T206" i="2"/>
  <c r="Q206" i="2"/>
  <c r="P206" i="2"/>
  <c r="O206" i="2"/>
  <c r="Y147" i="2"/>
  <c r="X147" i="2"/>
  <c r="W147" i="2"/>
  <c r="V147" i="2"/>
  <c r="U147" i="2"/>
  <c r="T147" i="2"/>
  <c r="Q147" i="2"/>
  <c r="P147" i="2"/>
  <c r="O147" i="2"/>
  <c r="Y88" i="2"/>
  <c r="X88" i="2"/>
  <c r="W88" i="2"/>
  <c r="V88" i="2"/>
  <c r="U88" i="2"/>
  <c r="T88" i="2"/>
  <c r="Q88" i="2"/>
  <c r="P88" i="2"/>
  <c r="O88" i="2"/>
  <c r="Y80" i="2"/>
  <c r="X80" i="2"/>
  <c r="W80" i="2"/>
  <c r="V80" i="2"/>
  <c r="U80" i="2"/>
  <c r="T80" i="2"/>
  <c r="Q80" i="2"/>
  <c r="P80" i="2"/>
  <c r="O80" i="2"/>
  <c r="Y47" i="2"/>
  <c r="X47" i="2"/>
  <c r="W47" i="2"/>
  <c r="V47" i="2"/>
  <c r="U47" i="2"/>
  <c r="T47" i="2"/>
  <c r="Q47" i="2"/>
  <c r="P47" i="2"/>
  <c r="O47" i="2"/>
  <c r="Y101" i="2"/>
  <c r="X101" i="2"/>
  <c r="W101" i="2"/>
  <c r="V101" i="2"/>
  <c r="U101" i="2"/>
  <c r="T101" i="2"/>
  <c r="Q101" i="2"/>
  <c r="P101" i="2"/>
  <c r="O101" i="2"/>
  <c r="Y123" i="2"/>
  <c r="X123" i="2"/>
  <c r="W123" i="2"/>
  <c r="V123" i="2"/>
  <c r="U123" i="2"/>
  <c r="T123" i="2"/>
  <c r="Q123" i="2"/>
  <c r="P123" i="2"/>
  <c r="O123" i="2"/>
  <c r="Y55" i="2"/>
  <c r="X55" i="2"/>
  <c r="W55" i="2"/>
  <c r="V55" i="2"/>
  <c r="U55" i="2"/>
  <c r="T55" i="2"/>
  <c r="Q55" i="2"/>
  <c r="P55" i="2"/>
  <c r="O55" i="2"/>
  <c r="Y139" i="2"/>
  <c r="X139" i="2"/>
  <c r="W139" i="2"/>
  <c r="V139" i="2"/>
  <c r="U139" i="2"/>
  <c r="T139" i="2"/>
  <c r="Q139" i="2"/>
  <c r="P139" i="2"/>
  <c r="O139" i="2"/>
  <c r="Y26" i="2"/>
  <c r="X26" i="2"/>
  <c r="W26" i="2"/>
  <c r="V26" i="2"/>
  <c r="U26" i="2"/>
  <c r="T26" i="2"/>
  <c r="Q26" i="2"/>
  <c r="O26" i="2"/>
  <c r="Y67" i="2"/>
  <c r="X67" i="2"/>
  <c r="W67" i="2"/>
  <c r="V67" i="2"/>
  <c r="U67" i="2"/>
  <c r="T67" i="2"/>
  <c r="Q67" i="2"/>
  <c r="P67" i="2"/>
  <c r="O67" i="2"/>
  <c r="Y91" i="2"/>
  <c r="X91" i="2"/>
  <c r="W91" i="2"/>
  <c r="V91" i="2"/>
  <c r="U91" i="2"/>
  <c r="T91" i="2"/>
  <c r="Q91" i="2"/>
  <c r="P91" i="2"/>
  <c r="O91" i="2"/>
  <c r="Y18" i="2"/>
  <c r="X18" i="2"/>
  <c r="W18" i="2"/>
  <c r="V18" i="2"/>
  <c r="U18" i="2"/>
  <c r="T18" i="2"/>
  <c r="Q18" i="2"/>
  <c r="O18" i="2"/>
  <c r="Y82" i="2"/>
  <c r="X82" i="2"/>
  <c r="W82" i="2"/>
  <c r="V82" i="2"/>
  <c r="U82" i="2"/>
  <c r="T82" i="2"/>
  <c r="Q82" i="2"/>
  <c r="P82" i="2"/>
  <c r="O82" i="2"/>
  <c r="Y24" i="2"/>
  <c r="X24" i="2"/>
  <c r="W24" i="2"/>
  <c r="V24" i="2"/>
  <c r="U24" i="2"/>
  <c r="T24" i="2"/>
  <c r="Q24" i="2"/>
  <c r="O24" i="2"/>
  <c r="Y142" i="2"/>
  <c r="X142" i="2"/>
  <c r="W142" i="2"/>
  <c r="V142" i="2"/>
  <c r="U142" i="2"/>
  <c r="T142" i="2"/>
  <c r="Q142" i="2"/>
  <c r="P142" i="2"/>
  <c r="O142" i="2"/>
  <c r="Y131" i="2"/>
  <c r="X131" i="2"/>
  <c r="W131" i="2"/>
  <c r="V131" i="2"/>
  <c r="U131" i="2"/>
  <c r="T131" i="2"/>
  <c r="Q131" i="2"/>
  <c r="P131" i="2"/>
  <c r="O131" i="2"/>
  <c r="Y109" i="2"/>
  <c r="X109" i="2"/>
  <c r="W109" i="2"/>
  <c r="V109" i="2"/>
  <c r="U109" i="2"/>
  <c r="T109" i="2"/>
  <c r="Q109" i="2"/>
  <c r="P109" i="2"/>
  <c r="O109" i="2"/>
  <c r="Y158" i="2"/>
  <c r="X158" i="2"/>
  <c r="W158" i="2"/>
  <c r="V158" i="2"/>
  <c r="U158" i="2"/>
  <c r="T158" i="2"/>
  <c r="Q158" i="2"/>
  <c r="P158" i="2"/>
  <c r="O158" i="2"/>
  <c r="Y10" i="2"/>
  <c r="X10" i="2"/>
  <c r="W10" i="2"/>
  <c r="V10" i="2"/>
  <c r="U10" i="2"/>
  <c r="T10" i="2"/>
  <c r="Q10" i="2"/>
  <c r="O10" i="2"/>
  <c r="Y44" i="2"/>
  <c r="X44" i="2"/>
  <c r="W44" i="2"/>
  <c r="V44" i="2"/>
  <c r="U44" i="2"/>
  <c r="T44" i="2"/>
  <c r="Q44" i="2"/>
  <c r="P44" i="2"/>
  <c r="O44" i="2"/>
  <c r="Y95" i="2"/>
  <c r="X95" i="2"/>
  <c r="W95" i="2"/>
  <c r="V95" i="2"/>
  <c r="U95" i="2"/>
  <c r="T95" i="2"/>
  <c r="Q95" i="2"/>
  <c r="P95" i="2"/>
  <c r="O95" i="2"/>
  <c r="Y175" i="2"/>
  <c r="X175" i="2"/>
  <c r="W175" i="2"/>
  <c r="V175" i="2"/>
  <c r="U175" i="2"/>
  <c r="T175" i="2"/>
  <c r="Q175" i="2"/>
  <c r="P175" i="2"/>
  <c r="O175" i="2"/>
  <c r="Y108" i="2"/>
  <c r="X108" i="2"/>
  <c r="W108" i="2"/>
  <c r="V108" i="2"/>
  <c r="U108" i="2"/>
  <c r="T108" i="2"/>
  <c r="Q108" i="2"/>
  <c r="P108" i="2"/>
  <c r="O108" i="2"/>
  <c r="Y102" i="2"/>
  <c r="X102" i="2"/>
  <c r="W102" i="2"/>
  <c r="V102" i="2"/>
  <c r="U102" i="2"/>
  <c r="T102" i="2"/>
  <c r="Q102" i="2"/>
  <c r="P102" i="2"/>
  <c r="O102" i="2"/>
  <c r="Y30" i="2"/>
  <c r="X30" i="2"/>
  <c r="W30" i="2"/>
  <c r="V30" i="2"/>
  <c r="U30" i="2"/>
  <c r="T30" i="2"/>
  <c r="Q30" i="2"/>
  <c r="O30" i="2"/>
  <c r="Y152" i="2"/>
  <c r="P152" i="2"/>
  <c r="V152" i="2"/>
  <c r="X152" i="2"/>
  <c r="W152" i="2"/>
  <c r="U152" i="2"/>
  <c r="T152" i="2"/>
  <c r="Q152" i="2"/>
  <c r="O152" i="2"/>
</calcChain>
</file>

<file path=xl/sharedStrings.xml><?xml version="1.0" encoding="utf-8"?>
<sst xmlns="http://schemas.openxmlformats.org/spreadsheetml/2006/main" count="294" uniqueCount="293">
  <si>
    <t>Α.Μ.</t>
  </si>
  <si>
    <t>ΑΡΙΘΜ.
 ΤΑΥΤΟΤ.</t>
  </si>
  <si>
    <t>ΚΡΙΤΗΡΙΑ</t>
  </si>
  <si>
    <t>ΒΑΘΜΟΛΟΓΙΑ</t>
  </si>
  <si>
    <t>(1)</t>
  </si>
  <si>
    <t xml:space="preserve"> (2)</t>
  </si>
  <si>
    <t>(6)</t>
  </si>
  <si>
    <t>(7)</t>
  </si>
  <si>
    <t>(8)</t>
  </si>
  <si>
    <t>(9)</t>
  </si>
  <si>
    <t>(10)</t>
  </si>
  <si>
    <t>(11)</t>
  </si>
  <si>
    <t xml:space="preserve"> (3)</t>
  </si>
  <si>
    <t>(5)</t>
  </si>
  <si>
    <t>(4)</t>
  </si>
  <si>
    <t>Σειρά Κατάταξης</t>
  </si>
  <si>
    <r>
      <t xml:space="preserve">ΑΝΗΛΙΚΑ ΤΕΚΝΑ
(αριθμ. ανήλικων τέκνων) </t>
    </r>
    <r>
      <rPr>
        <b/>
        <sz val="12"/>
        <rFont val="Arial Greek"/>
        <charset val="161"/>
      </rPr>
      <t>7</t>
    </r>
  </si>
  <si>
    <r>
      <t xml:space="preserve">ΓΟΝΕΑΣ ΜΟΝΟΓΟΝΕΙΚΗΣ ΟΙΚΟΓΕΝΕΙΑΣ
(αριθμ. Τέκνων)  </t>
    </r>
    <r>
      <rPr>
        <b/>
        <sz val="12"/>
        <rFont val="Arial Greek"/>
        <charset val="161"/>
      </rPr>
      <t>8</t>
    </r>
  </si>
  <si>
    <r>
      <t xml:space="preserve">ΑΝΑΠΗΡΙΑ ΓΟΝΕΑ, ΤΕΚΝΟΥ
  (Ποσοστό  Αναπηρία) </t>
    </r>
    <r>
      <rPr>
        <b/>
        <sz val="12"/>
        <rFont val="Arial Greek"/>
        <charset val="161"/>
      </rPr>
      <t>10</t>
    </r>
  </si>
  <si>
    <r>
      <t xml:space="preserve">ΜΟΝΑΔΕΣ
</t>
    </r>
    <r>
      <rPr>
        <b/>
        <sz val="12"/>
        <color indexed="12"/>
        <rFont val="Arial Greek"/>
        <charset val="161"/>
      </rPr>
      <t>(1)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</si>
  <si>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</si>
  <si>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</si>
  <si>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</si>
  <si>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</si>
  <si>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</si>
  <si>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</si>
  <si>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(10)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</si>
  <si>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(11)</t>
    </r>
  </si>
  <si>
    <t xml:space="preserve">ΗΛΙΚΙΑ </t>
  </si>
  <si>
    <t>Φορέας : ΔΗΜΟΣ ΝΕΑΣ ΙΩΝΙΑΣ</t>
  </si>
  <si>
    <t>ΠΡΟΣΛΗΨΗ ΠΡΟΣΩΠΙΚΟΥ ΜΕ ΣΥΜΒΑΣΗ ΟΡΙΣΜΕΝΟΥ ΧΡΟΝΟΥ</t>
  </si>
  <si>
    <t>Ανακοίνωση :</t>
  </si>
  <si>
    <t>ΠΙΝΑΚΑΣ ΚΑΤΑΤΑΞΗΣ &amp; ΒΑΘΜΟΛΟΓΙΑΣ</t>
  </si>
  <si>
    <t>Έδρα Υπηρεσίας : ΑΓ. ΓΕΩΡΓΙΟΥ 40</t>
  </si>
  <si>
    <t>ΥΠΟΨΗΦΙΩΝ ΚΑΤΗΓΟΡΙΑΣ ΥΕ</t>
  </si>
  <si>
    <t xml:space="preserve">ΑΡΙΘΜΟΣ ΑΝΑΤΕΘΕΙΣΩΝ ΑΙΘΟΥΣΩΝ  </t>
  </si>
  <si>
    <t xml:space="preserve">ΠΟΛΥΤΕΚΝΟΣ
(αριθμ. Τέκνων)  </t>
  </si>
  <si>
    <r>
      <t xml:space="preserve">ΤΕΚΝΟ ΠΟΛΥΤΕΚΝΗΣ ΟΙΚΟΓΕΝΕΙΑΣ  (αρ. τέκνων) </t>
    </r>
    <r>
      <rPr>
        <b/>
        <sz val="12"/>
        <rFont val="Arial Greek"/>
        <charset val="161"/>
      </rPr>
      <t xml:space="preserve"> </t>
    </r>
    <r>
      <rPr>
        <b/>
        <sz val="12"/>
        <color rgb="FFFF0000"/>
        <rFont val="Arial Greek"/>
        <charset val="161"/>
      </rPr>
      <t xml:space="preserve"> </t>
    </r>
  </si>
  <si>
    <r>
      <t xml:space="preserve">ΤΡΙΤΕΚΝΟΣ  (αρ. τέκνων)  </t>
    </r>
    <r>
      <rPr>
        <b/>
        <sz val="12"/>
        <rFont val="Arial Greek"/>
        <charset val="161"/>
      </rPr>
      <t xml:space="preserve"> </t>
    </r>
  </si>
  <si>
    <t xml:space="preserve">ΤΕΚΝΟ ΤΡΙΤΕΚΝΗΣ ΟΙΚΟΓΕΝΕΙΑΣ  (αρ. τέκνων)  </t>
  </si>
  <si>
    <t xml:space="preserve">ΤΕΚΝΟ ΜΟΝΟΓΟΝΕΙΚΗΣ ΟΙΚΟΓΕΝΕΙΑΣ  (αρ. τέκνων) </t>
  </si>
  <si>
    <t>Η ΔΗΜΑΡΧΟΣ</t>
  </si>
  <si>
    <t>ΔΕΣΠΟΙΝΑ ΘΩΜΑΪΔΟΥ</t>
  </si>
  <si>
    <r>
      <t xml:space="preserve">ΕΜΠΕΙΡΙΑ 2019-2020 (σε μήνες) </t>
    </r>
    <r>
      <rPr>
        <b/>
        <sz val="12"/>
        <color rgb="FFFFFF00"/>
        <rFont val="Arial Greek"/>
        <charset val="161"/>
      </rPr>
      <t xml:space="preserve"> </t>
    </r>
  </si>
  <si>
    <r>
      <t xml:space="preserve">ΕΜΠΕΙΡΙΑ 2020-2021 (σε μήνες) </t>
    </r>
    <r>
      <rPr>
        <b/>
        <sz val="12"/>
        <color rgb="FFFFFF00"/>
        <rFont val="Arial Greek"/>
        <charset val="161"/>
      </rPr>
      <t xml:space="preserve"> </t>
    </r>
  </si>
  <si>
    <t>(12)</t>
  </si>
  <si>
    <r>
      <t xml:space="preserve">ΜΟΝΑΔΕΣ
</t>
    </r>
    <r>
      <rPr>
        <b/>
        <sz val="12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</si>
  <si>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(12)</t>
    </r>
  </si>
  <si>
    <t>Π 373270</t>
  </si>
  <si>
    <t>Σ 077662</t>
  </si>
  <si>
    <t>Ρ618113</t>
  </si>
  <si>
    <t>ΑΖ 564059</t>
  </si>
  <si>
    <t>Ξ 374819</t>
  </si>
  <si>
    <t>ΑΚ237335</t>
  </si>
  <si>
    <t>ΑΒ522029</t>
  </si>
  <si>
    <t>ΑΗ 105883</t>
  </si>
  <si>
    <t>Φ060291</t>
  </si>
  <si>
    <t>ΑΚ120899</t>
  </si>
  <si>
    <t>Λ322036</t>
  </si>
  <si>
    <t>ΑΙ411985</t>
  </si>
  <si>
    <t>Ξ 373240</t>
  </si>
  <si>
    <t>Ν 295315</t>
  </si>
  <si>
    <t>Ν295314</t>
  </si>
  <si>
    <t>ΑΙ096614</t>
  </si>
  <si>
    <t>ΑΑ057496</t>
  </si>
  <si>
    <t>ΑΝ170651</t>
  </si>
  <si>
    <t>ΑΗ101415</t>
  </si>
  <si>
    <t>ΑΝ605688</t>
  </si>
  <si>
    <t>ΑΝ966947</t>
  </si>
  <si>
    <t>ΑΕ054336</t>
  </si>
  <si>
    <t>ΑΚ676727</t>
  </si>
  <si>
    <t>Χ177184</t>
  </si>
  <si>
    <t>ΑΚ561659</t>
  </si>
  <si>
    <t>Χ714259</t>
  </si>
  <si>
    <t>ΑΒ165630</t>
  </si>
  <si>
    <t xml:space="preserve">30 Χ 14 ΑΙΘ. 30 Χ 15 ΑΙΘ. </t>
  </si>
  <si>
    <t>Φ350293</t>
  </si>
  <si>
    <t>ΑΜ029725</t>
  </si>
  <si>
    <t>ΑΚ115849</t>
  </si>
  <si>
    <t>30 Χ15 ΑΙΘ.   10 Χ 18 ΑΙΘ.</t>
  </si>
  <si>
    <t>67Χ15 ΑΙΘ</t>
  </si>
  <si>
    <t>50 Χ 10 ΑΙΘ. 60 Χ 13 ΑΙΘ.</t>
  </si>
  <si>
    <t>10Χ12 ΑΙΘ</t>
  </si>
  <si>
    <t>35Χ11 ΑΙΘ</t>
  </si>
  <si>
    <t>ΑΟ099608</t>
  </si>
  <si>
    <t>6 Χ 15 ΑΙΘ.    20 Χ 18 ΑΙΘ.</t>
  </si>
  <si>
    <t>Χ862276</t>
  </si>
  <si>
    <t>Ρ571474</t>
  </si>
  <si>
    <t>ΑΕ568534</t>
  </si>
  <si>
    <t>59Χ15 ΑΙΘ</t>
  </si>
  <si>
    <t>Ξ169458</t>
  </si>
  <si>
    <t>Χ714992</t>
  </si>
  <si>
    <t>Φ351172</t>
  </si>
  <si>
    <t>Σ735820</t>
  </si>
  <si>
    <t>ΑΗ838288</t>
  </si>
  <si>
    <t>ΑΜ015618</t>
  </si>
  <si>
    <t>164Χ8 ΑΙΘ.</t>
  </si>
  <si>
    <t>ΑΚ641874</t>
  </si>
  <si>
    <t>Ν044226</t>
  </si>
  <si>
    <t>Π250682</t>
  </si>
  <si>
    <t>ΑΚ291395</t>
  </si>
  <si>
    <t>ΑΙ513825</t>
  </si>
  <si>
    <t>VW788374</t>
  </si>
  <si>
    <t>Ξ390276</t>
  </si>
  <si>
    <t>ΑΙ513775</t>
  </si>
  <si>
    <t>ΑΚ115644</t>
  </si>
  <si>
    <t>ΑΒ004124</t>
  </si>
  <si>
    <t>ΑΜ086506</t>
  </si>
  <si>
    <t>ΑΒ516497</t>
  </si>
  <si>
    <t>Ξ347024</t>
  </si>
  <si>
    <t xml:space="preserve">16 Χ 10 ΑΙΘ.  50 Χ 14 ΑΙΘ. </t>
  </si>
  <si>
    <t>ΑΗ575368</t>
  </si>
  <si>
    <t>ΑΜ230974</t>
  </si>
  <si>
    <t>ΑΗ565788</t>
  </si>
  <si>
    <t>Σ002107</t>
  </si>
  <si>
    <t>ΑΝ601264</t>
  </si>
  <si>
    <t>ΑΟ566207</t>
  </si>
  <si>
    <t>ΑΖ497630</t>
  </si>
  <si>
    <t>40Χ17 ΑΙΘ</t>
  </si>
  <si>
    <t>ΑΜ020741</t>
  </si>
  <si>
    <t>Π725003</t>
  </si>
  <si>
    <t>11 Χ 10 ΑΙΘ. 50 Χ 15 ΑΙΘ.</t>
  </si>
  <si>
    <t>ΑΙ501926</t>
  </si>
  <si>
    <t>12Χ15 ΑΙΘ</t>
  </si>
  <si>
    <t>ΑΝ512540</t>
  </si>
  <si>
    <t>ΑΚ062347</t>
  </si>
  <si>
    <t>BR3108242</t>
  </si>
  <si>
    <t>108X18 ΑΙΘ</t>
  </si>
  <si>
    <t>XDD900233</t>
  </si>
  <si>
    <t>ΑΜ625992</t>
  </si>
  <si>
    <t>89Χ8ΑΙΘ</t>
  </si>
  <si>
    <t>Χ177526</t>
  </si>
  <si>
    <t>70Χ7 ΑΙΘ</t>
  </si>
  <si>
    <t>ΑΒ279507</t>
  </si>
  <si>
    <t>ΑΜ028641</t>
  </si>
  <si>
    <t>ΑΝ589546</t>
  </si>
  <si>
    <t>100Χ14 ΑΙΘ</t>
  </si>
  <si>
    <t>ΑΚ586366</t>
  </si>
  <si>
    <t>Μ153306</t>
  </si>
  <si>
    <t>Σ732263</t>
  </si>
  <si>
    <t>ΑΖ246476</t>
  </si>
  <si>
    <t>ΑΖ483716</t>
  </si>
  <si>
    <t>ΑΙ063355</t>
  </si>
  <si>
    <t>ΑΝ060872</t>
  </si>
  <si>
    <t>Χ536227</t>
  </si>
  <si>
    <t>Π669565</t>
  </si>
  <si>
    <t>ΑΚ773348</t>
  </si>
  <si>
    <t>ΑΚ843370</t>
  </si>
  <si>
    <t>90Χ18 ΑΙΘ</t>
  </si>
  <si>
    <t>Μ580580</t>
  </si>
  <si>
    <t>ΑΕ568089</t>
  </si>
  <si>
    <t>ΑΜ230849</t>
  </si>
  <si>
    <t>ΑΜ550634</t>
  </si>
  <si>
    <t>Μ014008</t>
  </si>
  <si>
    <t>ΑΗ538558</t>
  </si>
  <si>
    <t>ΑΗ643201</t>
  </si>
  <si>
    <t>ΑΚ674737</t>
  </si>
  <si>
    <t>ΑΕ545827</t>
  </si>
  <si>
    <t>Σ689469</t>
  </si>
  <si>
    <t>ΑΚ050246</t>
  </si>
  <si>
    <t>59Χ14 ΑΙΘ</t>
  </si>
  <si>
    <t>ΑΗ037614</t>
  </si>
  <si>
    <t>ΑΒ577220</t>
  </si>
  <si>
    <t>ΑΖ564994</t>
  </si>
  <si>
    <t>ΑΚ149180</t>
  </si>
  <si>
    <t>ΑΒ499518</t>
  </si>
  <si>
    <t>Ρ646246</t>
  </si>
  <si>
    <t>ΑΟ525962</t>
  </si>
  <si>
    <t>Σ208636</t>
  </si>
  <si>
    <t>35Χ15 ΑΙΘ</t>
  </si>
  <si>
    <t>ΑΖ131083</t>
  </si>
  <si>
    <t>Σ788768</t>
  </si>
  <si>
    <t>ΑΜ230971</t>
  </si>
  <si>
    <t>BB0852469</t>
  </si>
  <si>
    <t>ΑΟ137454</t>
  </si>
  <si>
    <t>ΑΕ092183</t>
  </si>
  <si>
    <t>ΑΜ561856</t>
  </si>
  <si>
    <t>Ν346478</t>
  </si>
  <si>
    <t>ΑΗ553373</t>
  </si>
  <si>
    <t>Α0541600</t>
  </si>
  <si>
    <t>Ρ242710</t>
  </si>
  <si>
    <t>10Χ15 ΑΙΘ</t>
  </si>
  <si>
    <t>ΑΑ121773</t>
  </si>
  <si>
    <t>ΑΚ561907</t>
  </si>
  <si>
    <t>ΑΜ791109</t>
  </si>
  <si>
    <t>ΑΗ025894</t>
  </si>
  <si>
    <t>ΑΟ513508</t>
  </si>
  <si>
    <t>Π307313</t>
  </si>
  <si>
    <t>ΑΚ050078</t>
  </si>
  <si>
    <t>ΑΜ610278</t>
  </si>
  <si>
    <t>Χ058673</t>
  </si>
  <si>
    <t>ΑΚ614507</t>
  </si>
  <si>
    <t>ΑΟ505661</t>
  </si>
  <si>
    <t>10 Χ 18 ΑΙΘ.  90 Χ 17 ΑΙΘ.</t>
  </si>
  <si>
    <t>Σ591159</t>
  </si>
  <si>
    <t>ΑΕ612106</t>
  </si>
  <si>
    <t>ΑΑ129177</t>
  </si>
  <si>
    <t>Ρ224952</t>
  </si>
  <si>
    <t>Χ206665</t>
  </si>
  <si>
    <t>ΑΙ513486</t>
  </si>
  <si>
    <t>ΑΗ513649</t>
  </si>
  <si>
    <t>Χ070868</t>
  </si>
  <si>
    <t>ΑΟ020061</t>
  </si>
  <si>
    <t>Π331963</t>
  </si>
  <si>
    <t>Ρ571974</t>
  </si>
  <si>
    <t>11Χ11 ΑΙΘ</t>
  </si>
  <si>
    <t>ΑΟ626845</t>
  </si>
  <si>
    <t>ΑΗ038488</t>
  </si>
  <si>
    <t>ΑΒ662077</t>
  </si>
  <si>
    <t>ΑΕ637246</t>
  </si>
  <si>
    <t>ΑΜ160884</t>
  </si>
  <si>
    <t>ΑΗ598530</t>
  </si>
  <si>
    <t>ΑΜ541260</t>
  </si>
  <si>
    <t>Σ078931</t>
  </si>
  <si>
    <t>ΑΒ205452</t>
  </si>
  <si>
    <t>Χ330253</t>
  </si>
  <si>
    <t>Π314138</t>
  </si>
  <si>
    <t>ΑΗ557925</t>
  </si>
  <si>
    <t>ΑΗ142567</t>
  </si>
  <si>
    <t>Τ135849</t>
  </si>
  <si>
    <t>Χ023120</t>
  </si>
  <si>
    <t>10 Χ 8 ΑΙΘ.  24Χ10 ΑΙΘ.    76 Χ 18 ΑΙΘ.</t>
  </si>
  <si>
    <t>ΑΙ028612</t>
  </si>
  <si>
    <t>100Χ 16 ΑΙΘ</t>
  </si>
  <si>
    <t>ΑΚ126341</t>
  </si>
  <si>
    <t>ΑΟ181164</t>
  </si>
  <si>
    <t>ΑΚ016362</t>
  </si>
  <si>
    <t>ΑΝ003307</t>
  </si>
  <si>
    <t>1Χ18 ΑΙΘ</t>
  </si>
  <si>
    <t>ΑΗ502071</t>
  </si>
  <si>
    <t>ΑΚ456678</t>
  </si>
  <si>
    <t>ΑΟ160099</t>
  </si>
  <si>
    <t>ΑΒ522886</t>
  </si>
  <si>
    <t>ΑΒ269956</t>
  </si>
  <si>
    <t>Σ163165</t>
  </si>
  <si>
    <t>Φ365247</t>
  </si>
  <si>
    <t>ΑΚ230805</t>
  </si>
  <si>
    <t>ΑΝ654008</t>
  </si>
  <si>
    <t>Χ715014</t>
  </si>
  <si>
    <t>ΑΚ604496</t>
  </si>
  <si>
    <t>Χ699499</t>
  </si>
  <si>
    <t>ΑΜ669481</t>
  </si>
  <si>
    <t>ΑΚ104612</t>
  </si>
  <si>
    <t>ΑΖ008876</t>
  </si>
  <si>
    <t>10Χ16 ΑΙΘ</t>
  </si>
  <si>
    <t>ΑΙ544610</t>
  </si>
  <si>
    <t>Ρ593777</t>
  </si>
  <si>
    <t>ΑΟ175089</t>
  </si>
  <si>
    <t>ΑΝ071942</t>
  </si>
  <si>
    <t>Τ106370</t>
  </si>
  <si>
    <t>ΑΒ328448</t>
  </si>
  <si>
    <t>ΑΟ03222</t>
  </si>
  <si>
    <t>Σ772670</t>
  </si>
  <si>
    <t>ΑΜ561632</t>
  </si>
  <si>
    <t>Σ143139</t>
  </si>
  <si>
    <t>Ρ634934</t>
  </si>
  <si>
    <t>ΑΝ661108</t>
  </si>
  <si>
    <t>ΑΗ622631</t>
  </si>
  <si>
    <t>ΑΜ139840</t>
  </si>
  <si>
    <t>ΑΚ142116</t>
  </si>
  <si>
    <t>Σ296034</t>
  </si>
  <si>
    <t>Φ161705</t>
  </si>
  <si>
    <t>ΑΒ631109</t>
  </si>
  <si>
    <t>Ν152075</t>
  </si>
  <si>
    <t>Χ177506</t>
  </si>
  <si>
    <t>ΑΜ238723</t>
  </si>
  <si>
    <t>Χ059698</t>
  </si>
  <si>
    <t>ΑΗ276500</t>
  </si>
  <si>
    <t>Διάρκεια Σύμβασης : Διδακτικό Έτος 2021-2022</t>
  </si>
  <si>
    <t>Υπ' αριθμ. Σ.Ο.Χ. :1/2021 (ΑΡ.ΠΡΩΤ.: 19225/20-8-2021)</t>
  </si>
  <si>
    <t>ΑΙ550607</t>
  </si>
  <si>
    <t>ΑΜ985527</t>
  </si>
  <si>
    <t>Π331725</t>
  </si>
  <si>
    <t>ΑΜ115745</t>
  </si>
  <si>
    <t>ΑΕ933924</t>
  </si>
  <si>
    <t>Ρ808311</t>
  </si>
  <si>
    <t>Ρ114054</t>
  </si>
  <si>
    <t>Π373074</t>
  </si>
  <si>
    <t>ΑΚ751527</t>
  </si>
  <si>
    <t>Τ191209</t>
  </si>
  <si>
    <t>ΑΝ53044</t>
  </si>
  <si>
    <t>ΑΙ085539</t>
  </si>
  <si>
    <t>ΑΖ537099</t>
  </si>
  <si>
    <t>Ρ661413</t>
  </si>
  <si>
    <t>ΑΖ866828</t>
  </si>
  <si>
    <t>ΑΚ120752</t>
  </si>
  <si>
    <t>Χ652644</t>
  </si>
  <si>
    <t>Ειδικότητα :  ΥΕ ΚΑΘΑΡΙΣΤΩΝ/ΣΤΡΙΩΝ ΣΧΟΛΙΚΩΝ ΜΟΝΑΔΩΝ (ΜΕΡΙΚΗΣ ΑΠΑΣΧΟΛΗΣΗΣ)</t>
  </si>
  <si>
    <t>ΜΟΝΑΔΕΣ
(2)</t>
  </si>
  <si>
    <t>ΣΥΝΟΛΟ ΜΟΝΑΔΩΝ</t>
  </si>
  <si>
    <t xml:space="preserve">Υπηρεσία :                                 </t>
  </si>
  <si>
    <t>Νέα Ιωνία, 2/9/2021</t>
  </si>
  <si>
    <t>Αριθ. Πρωτ: 20438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</si>
</sst>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2"/>
      <color indexed="48"/>
      <name val="Arial Greek"/>
      <charset val="161"/>
    </font>
    <font>
      <b/>
      <sz val="12"/>
      <color indexed="12"/>
      <name val="Arial Greek"/>
      <charset val="161"/>
    </font>
    <font>
      <b/>
      <sz val="12"/>
      <name val="Arial Greek"/>
      <charset val="161"/>
    </font>
    <font>
      <b/>
      <sz val="12"/>
      <color indexed="10"/>
      <name val="Arial Greek"/>
      <charset val="161"/>
    </font>
    <font>
      <b/>
      <sz val="12"/>
      <color indexed="8"/>
      <name val="Arial Greek"/>
      <charset val="161"/>
    </font>
    <font>
      <sz val="12"/>
      <name val="Arial Greek"/>
      <charset val="161"/>
    </font>
    <font>
      <sz val="12"/>
      <color theme="1"/>
      <name val="Calibri"/>
      <family val="2"/>
      <scheme val="minor"/>
    </font>
    <font>
      <b/>
      <sz val="12"/>
      <color rgb="FFFFFF00"/>
      <name val="Arial Greek"/>
      <charset val="161"/>
    </font>
    <font>
      <b/>
      <sz val="12"/>
      <color rgb="FFFF0000"/>
      <name val="Arial Greek"/>
      <charset val="161"/>
    </font>
    <font>
      <b/>
      <sz val="10"/>
      <color indexed="12"/>
      <name val="Arial Greek"/>
      <charset val="161"/>
    </font>
    <font>
      <sz val="10"/>
      <name val="Arial Greek"/>
      <charset val="161"/>
    </font>
    <font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161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color indexed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84">
    <xf numFmtId="0" fontId="0" fillId="0" borderId="0" xfId="0"/>
    <xf numFmtId="0" fontId="8" fillId="0" borderId="0" xfId="0" applyFont="1"/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12" fillId="0" borderId="0" xfId="0" applyNumberFormat="1" applyFon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3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5" fillId="0" borderId="0" xfId="0" applyFont="1"/>
    <xf numFmtId="0" fontId="16" fillId="0" borderId="1" xfId="0" applyFont="1" applyBorder="1"/>
    <xf numFmtId="0" fontId="16" fillId="7" borderId="1" xfId="0" applyFont="1" applyFill="1" applyBorder="1"/>
    <xf numFmtId="0" fontId="16" fillId="0" borderId="0" xfId="0" applyFont="1"/>
    <xf numFmtId="0" fontId="18" fillId="0" borderId="0" xfId="0" applyFont="1"/>
    <xf numFmtId="0" fontId="17" fillId="0" borderId="0" xfId="0" applyFont="1"/>
    <xf numFmtId="0" fontId="16" fillId="0" borderId="1" xfId="0" applyFont="1" applyFill="1" applyBorder="1"/>
    <xf numFmtId="0" fontId="16" fillId="0" borderId="0" xfId="0" applyFont="1" applyFill="1"/>
    <xf numFmtId="0" fontId="13" fillId="0" borderId="0" xfId="0" applyFont="1" applyFill="1"/>
    <xf numFmtId="0" fontId="12" fillId="0" borderId="0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Border="1"/>
    <xf numFmtId="9" fontId="8" fillId="0" borderId="1" xfId="1" applyFont="1" applyBorder="1"/>
    <xf numFmtId="0" fontId="8" fillId="7" borderId="1" xfId="0" applyFont="1" applyFill="1" applyBorder="1"/>
    <xf numFmtId="0" fontId="8" fillId="7" borderId="1" xfId="0" applyFont="1" applyFill="1" applyBorder="1" applyAlignment="1">
      <alignment horizontal="right"/>
    </xf>
    <xf numFmtId="3" fontId="19" fillId="6" borderId="1" xfId="0" applyNumberFormat="1" applyFont="1" applyFill="1" applyBorder="1"/>
    <xf numFmtId="0" fontId="19" fillId="8" borderId="7" xfId="0" applyFont="1" applyFill="1" applyBorder="1"/>
    <xf numFmtId="0" fontId="16" fillId="0" borderId="1" xfId="0" applyFont="1" applyFill="1" applyBorder="1" applyAlignment="1">
      <alignment wrapText="1"/>
    </xf>
    <xf numFmtId="9" fontId="16" fillId="0" borderId="1" xfId="1" applyFont="1" applyFill="1" applyBorder="1"/>
    <xf numFmtId="0" fontId="20" fillId="0" borderId="7" xfId="0" applyFont="1" applyFill="1" applyBorder="1"/>
    <xf numFmtId="0" fontId="8" fillId="0" borderId="1" xfId="0" applyFont="1" applyBorder="1" applyAlignment="1">
      <alignment vertical="center" wrapText="1"/>
    </xf>
    <xf numFmtId="9" fontId="16" fillId="0" borderId="1" xfId="1" applyFont="1" applyBorder="1"/>
    <xf numFmtId="0" fontId="16" fillId="7" borderId="1" xfId="0" applyFont="1" applyFill="1" applyBorder="1" applyAlignment="1">
      <alignment horizontal="right"/>
    </xf>
    <xf numFmtId="3" fontId="20" fillId="6" borderId="1" xfId="0" applyNumberFormat="1" applyFont="1" applyFill="1" applyBorder="1"/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20" fillId="8" borderId="7" xfId="0" applyFont="1" applyFill="1" applyBorder="1"/>
    <xf numFmtId="0" fontId="20" fillId="6" borderId="1" xfId="0" applyFont="1" applyFill="1" applyBorder="1"/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9" fontId="8" fillId="0" borderId="1" xfId="1" applyFont="1" applyFill="1" applyBorder="1"/>
    <xf numFmtId="0" fontId="21" fillId="0" borderId="5" xfId="0" applyFont="1" applyFill="1" applyBorder="1" applyAlignment="1" applyProtection="1">
      <alignment vertical="top"/>
      <protection locked="0"/>
    </xf>
    <xf numFmtId="0" fontId="23" fillId="0" borderId="0" xfId="0" applyFont="1" applyFill="1" applyProtection="1">
      <protection locked="0"/>
    </xf>
    <xf numFmtId="0" fontId="1" fillId="0" borderId="0" xfId="0" applyFont="1"/>
    <xf numFmtId="0" fontId="23" fillId="0" borderId="6" xfId="0" applyFont="1" applyFill="1" applyBorder="1" applyAlignment="1" applyProtection="1">
      <alignment vertical="top" wrapText="1"/>
      <protection locked="0"/>
    </xf>
    <xf numFmtId="1" fontId="23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/>
    <xf numFmtId="0" fontId="17" fillId="0" borderId="0" xfId="0" applyFont="1" applyFill="1" applyBorder="1"/>
    <xf numFmtId="0" fontId="13" fillId="0" borderId="0" xfId="0" applyFont="1" applyFill="1" applyBorder="1"/>
    <xf numFmtId="0" fontId="15" fillId="0" borderId="0" xfId="0" applyFont="1" applyFill="1" applyBorder="1"/>
    <xf numFmtId="0" fontId="18" fillId="0" borderId="0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4" fillId="3" borderId="1" xfId="0" applyFont="1" applyFill="1" applyBorder="1" applyAlignment="1" applyProtection="1">
      <alignment horizontal="center"/>
      <protection locked="0"/>
    </xf>
    <xf numFmtId="4" fontId="6" fillId="4" borderId="1" xfId="0" applyNumberFormat="1" applyFont="1" applyFill="1" applyBorder="1" applyAlignment="1" applyProtection="1">
      <alignment horizontal="center" vertical="center" textRotation="90"/>
      <protection locked="0"/>
    </xf>
    <xf numFmtId="4" fontId="5" fillId="4" borderId="1" xfId="0" applyNumberFormat="1" applyFont="1" applyFill="1" applyBorder="1" applyAlignment="1" applyProtection="1">
      <alignment horizontal="center" vertical="center" textRotation="90"/>
      <protection locked="0"/>
    </xf>
    <xf numFmtId="0" fontId="7" fillId="5" borderId="7" xfId="0" applyFont="1" applyFill="1" applyBorder="1" applyAlignment="1" applyProtection="1">
      <alignment horizontal="center" vertical="center" textRotation="90"/>
      <protection locked="0"/>
    </xf>
    <xf numFmtId="0" fontId="6" fillId="3" borderId="1" xfId="0" applyFont="1" applyFill="1" applyBorder="1" applyAlignment="1" applyProtection="1">
      <alignment horizontal="center" vertical="center" textRotation="90" wrapText="1"/>
      <protection locked="0"/>
    </xf>
    <xf numFmtId="0" fontId="6" fillId="3" borderId="11" xfId="0" applyFont="1" applyFill="1" applyBorder="1" applyAlignment="1" applyProtection="1">
      <alignment horizontal="center" vertical="center" textRotation="90" wrapText="1"/>
      <protection locked="0"/>
    </xf>
    <xf numFmtId="0" fontId="6" fillId="3" borderId="12" xfId="0" applyFont="1" applyFill="1" applyBorder="1" applyAlignment="1" applyProtection="1">
      <alignment horizontal="center" vertical="center" textRotation="90" wrapText="1"/>
      <protection locked="0"/>
    </xf>
    <xf numFmtId="1" fontId="6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23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4" fillId="0" borderId="0" xfId="0" applyFont="1" applyFill="1" applyAlignment="1" applyProtection="1">
      <protection locked="0"/>
    </xf>
    <xf numFmtId="0" fontId="1" fillId="0" borderId="0" xfId="0" applyFont="1" applyAlignment="1"/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0" fontId="21" fillId="0" borderId="3" xfId="0" applyFont="1" applyFill="1" applyBorder="1" applyAlignment="1" applyProtection="1">
      <alignment horizontal="left" vertical="top"/>
      <protection locked="0"/>
    </xf>
    <xf numFmtId="0" fontId="21" fillId="0" borderId="4" xfId="0" applyFont="1" applyFill="1" applyBorder="1" applyAlignment="1" applyProtection="1">
      <alignment horizontal="left" vertical="top"/>
      <protection locked="0"/>
    </xf>
    <xf numFmtId="164" fontId="22" fillId="0" borderId="0" xfId="0" applyNumberFormat="1" applyFont="1" applyFill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1" fontId="22" fillId="0" borderId="0" xfId="0" applyNumberFormat="1" applyFont="1" applyFill="1" applyAlignment="1" applyProtection="1">
      <alignment horizontal="center" vertical="center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23" fillId="0" borderId="9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vertical="top"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9"/>
  <sheetViews>
    <sheetView tabSelected="1" zoomScale="89" zoomScaleNormal="89" workbookViewId="0">
      <selection activeCell="Y5" sqref="Y5"/>
    </sheetView>
  </sheetViews>
  <sheetFormatPr defaultColWidth="9.109375" defaultRowHeight="15.6" x14ac:dyDescent="0.3"/>
  <cols>
    <col min="1" max="1" width="5" style="1" customWidth="1"/>
    <col min="2" max="2" width="13.5546875" style="1" customWidth="1"/>
    <col min="3" max="3" width="10.109375" style="1" customWidth="1"/>
    <col min="4" max="4" width="13" style="21" customWidth="1"/>
    <col min="5" max="5" width="9.33203125" style="1" customWidth="1"/>
    <col min="6" max="6" width="9" style="1" customWidth="1"/>
    <col min="7" max="7" width="12.44140625" style="1" customWidth="1"/>
    <col min="8" max="8" width="8.5546875" style="1" customWidth="1"/>
    <col min="9" max="9" width="9.109375" style="1" customWidth="1"/>
    <col min="10" max="10" width="12.44140625" style="1" customWidth="1"/>
    <col min="11" max="11" width="9" style="1" customWidth="1"/>
    <col min="12" max="12" width="9.33203125" style="1" customWidth="1"/>
    <col min="13" max="13" width="9" style="1" customWidth="1"/>
    <col min="14" max="14" width="6.88671875" style="1" customWidth="1"/>
    <col min="15" max="15" width="8.109375" style="1" customWidth="1"/>
    <col min="16" max="16" width="8" style="1" customWidth="1"/>
    <col min="17" max="17" width="7" style="1" customWidth="1"/>
    <col min="18" max="18" width="7.88671875" style="1" customWidth="1"/>
    <col min="19" max="19" width="8.109375" style="1" customWidth="1"/>
    <col min="20" max="20" width="7.6640625" style="1" customWidth="1"/>
    <col min="21" max="21" width="7.33203125" style="1" customWidth="1"/>
    <col min="22" max="22" width="6.44140625" style="1" customWidth="1"/>
    <col min="23" max="23" width="7.109375" style="1" customWidth="1"/>
    <col min="24" max="24" width="7" style="1" customWidth="1"/>
    <col min="25" max="25" width="6.5546875" style="1" customWidth="1"/>
    <col min="26" max="26" width="7.6640625" style="1" customWidth="1"/>
    <col min="27" max="27" width="6.88671875" style="1" customWidth="1"/>
    <col min="28" max="28" width="6.109375" style="1" customWidth="1"/>
    <col min="29" max="29" width="0.6640625" style="1" customWidth="1"/>
    <col min="30" max="30" width="7.6640625" style="1" hidden="1" customWidth="1"/>
    <col min="31" max="31" width="5.88671875" style="1" customWidth="1"/>
    <col min="32" max="32" width="9.109375" style="23"/>
    <col min="33" max="33" width="24.44140625" style="23" customWidth="1"/>
    <col min="34" max="16384" width="9.109375" style="1"/>
  </cols>
  <sheetData>
    <row r="1" spans="1:33" x14ac:dyDescent="0.3">
      <c r="B1" s="71" t="s">
        <v>29</v>
      </c>
      <c r="C1" s="72"/>
      <c r="D1" s="72"/>
      <c r="E1" s="44"/>
      <c r="F1" s="73" t="s">
        <v>30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45"/>
      <c r="Y1" s="45"/>
      <c r="Z1" s="68" t="s">
        <v>31</v>
      </c>
      <c r="AA1" s="69"/>
      <c r="AB1" s="69"/>
      <c r="AC1" s="69"/>
      <c r="AD1" s="46"/>
    </row>
    <row r="2" spans="1:33" ht="31.5" customHeight="1" x14ac:dyDescent="0.3">
      <c r="B2" s="74" t="s">
        <v>290</v>
      </c>
      <c r="C2" s="75"/>
      <c r="D2" s="75"/>
      <c r="E2" s="47"/>
      <c r="F2" s="76" t="s">
        <v>32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64" t="s">
        <v>269</v>
      </c>
      <c r="Y2" s="64"/>
      <c r="Z2" s="64"/>
      <c r="AA2" s="64"/>
      <c r="AB2" s="65"/>
      <c r="AC2" s="66"/>
      <c r="AD2" s="67"/>
    </row>
    <row r="3" spans="1:33" x14ac:dyDescent="0.3">
      <c r="B3" s="74" t="s">
        <v>33</v>
      </c>
      <c r="C3" s="75"/>
      <c r="D3" s="75"/>
      <c r="E3" s="47"/>
      <c r="F3" s="77" t="s">
        <v>34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80" t="s">
        <v>291</v>
      </c>
      <c r="Y3" s="69"/>
      <c r="Z3" s="69"/>
      <c r="AA3" s="48"/>
      <c r="AB3" s="48"/>
      <c r="AC3" s="48"/>
      <c r="AD3" s="46"/>
    </row>
    <row r="4" spans="1:33" ht="16.2" thickBot="1" x14ac:dyDescent="0.35">
      <c r="B4" s="81" t="s">
        <v>268</v>
      </c>
      <c r="C4" s="82"/>
      <c r="D4" s="82"/>
      <c r="E4" s="83"/>
      <c r="F4" s="78" t="s">
        <v>287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80" t="s">
        <v>292</v>
      </c>
      <c r="Y4" s="69"/>
      <c r="Z4" s="69"/>
      <c r="AA4" s="48"/>
      <c r="AB4" s="48"/>
      <c r="AC4" s="48"/>
      <c r="AD4" s="46"/>
    </row>
    <row r="5" spans="1:33" x14ac:dyDescent="0.3">
      <c r="B5" s="3"/>
      <c r="C5" s="3"/>
      <c r="D5" s="20"/>
      <c r="E5" s="3"/>
      <c r="X5" s="4"/>
      <c r="Y5" s="4"/>
      <c r="Z5" s="3"/>
      <c r="AA5" s="3"/>
      <c r="AB5" s="3"/>
      <c r="AC5" s="5"/>
    </row>
    <row r="7" spans="1:33" ht="15" customHeight="1" x14ac:dyDescent="0.3">
      <c r="A7" s="70" t="s">
        <v>0</v>
      </c>
      <c r="B7" s="70" t="s">
        <v>1</v>
      </c>
      <c r="C7" s="79" t="s">
        <v>2</v>
      </c>
      <c r="D7" s="79"/>
      <c r="E7" s="79"/>
      <c r="F7" s="79"/>
      <c r="G7" s="79"/>
      <c r="H7" s="79"/>
      <c r="I7" s="79"/>
      <c r="J7" s="79"/>
      <c r="K7" s="79"/>
      <c r="L7" s="79"/>
      <c r="M7" s="9"/>
      <c r="N7" s="9"/>
      <c r="O7" s="56" t="s">
        <v>3</v>
      </c>
      <c r="P7" s="56"/>
      <c r="Q7" s="56"/>
      <c r="R7" s="56"/>
      <c r="S7" s="56"/>
      <c r="T7" s="56"/>
      <c r="U7" s="56"/>
      <c r="V7" s="56"/>
      <c r="W7" s="56"/>
      <c r="X7" s="10"/>
      <c r="Y7" s="10"/>
      <c r="Z7" s="10"/>
      <c r="AA7" s="57" t="s">
        <v>289</v>
      </c>
      <c r="AB7" s="59" t="s">
        <v>15</v>
      </c>
    </row>
    <row r="8" spans="1:33" ht="102" customHeight="1" x14ac:dyDescent="0.3">
      <c r="A8" s="70"/>
      <c r="B8" s="70"/>
      <c r="C8" s="2" t="s">
        <v>43</v>
      </c>
      <c r="D8" s="2" t="s">
        <v>35</v>
      </c>
      <c r="E8" s="2" t="s">
        <v>44</v>
      </c>
      <c r="F8" s="2" t="s">
        <v>36</v>
      </c>
      <c r="G8" s="2" t="s">
        <v>37</v>
      </c>
      <c r="H8" s="2" t="s">
        <v>38</v>
      </c>
      <c r="I8" s="2" t="s">
        <v>39</v>
      </c>
      <c r="J8" s="2" t="s">
        <v>16</v>
      </c>
      <c r="K8" s="2" t="s">
        <v>17</v>
      </c>
      <c r="L8" s="2" t="s">
        <v>40</v>
      </c>
      <c r="M8" s="2" t="s">
        <v>18</v>
      </c>
      <c r="N8" s="2" t="s">
        <v>28</v>
      </c>
      <c r="O8" s="60" t="s">
        <v>19</v>
      </c>
      <c r="P8" s="60" t="s">
        <v>288</v>
      </c>
      <c r="Q8" s="60" t="s">
        <v>20</v>
      </c>
      <c r="R8" s="60" t="s">
        <v>46</v>
      </c>
      <c r="S8" s="61" t="s">
        <v>21</v>
      </c>
      <c r="T8" s="61" t="s">
        <v>22</v>
      </c>
      <c r="U8" s="61" t="s">
        <v>23</v>
      </c>
      <c r="V8" s="61" t="s">
        <v>24</v>
      </c>
      <c r="W8" s="61" t="s">
        <v>25</v>
      </c>
      <c r="X8" s="61" t="s">
        <v>26</v>
      </c>
      <c r="Y8" s="63" t="s">
        <v>27</v>
      </c>
      <c r="Z8" s="63" t="s">
        <v>47</v>
      </c>
      <c r="AA8" s="58"/>
      <c r="AB8" s="59"/>
    </row>
    <row r="9" spans="1:33" ht="30" customHeight="1" x14ac:dyDescent="0.3">
      <c r="A9" s="70"/>
      <c r="B9" s="70"/>
      <c r="C9" s="6" t="s">
        <v>4</v>
      </c>
      <c r="D9" s="7" t="s">
        <v>5</v>
      </c>
      <c r="E9" s="7" t="s">
        <v>12</v>
      </c>
      <c r="F9" s="7" t="s">
        <v>14</v>
      </c>
      <c r="G9" s="7" t="s">
        <v>13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10</v>
      </c>
      <c r="M9" s="7" t="s">
        <v>11</v>
      </c>
      <c r="N9" s="7" t="s">
        <v>45</v>
      </c>
      <c r="O9" s="60"/>
      <c r="P9" s="60"/>
      <c r="Q9" s="60"/>
      <c r="R9" s="60"/>
      <c r="S9" s="62"/>
      <c r="T9" s="62"/>
      <c r="U9" s="62"/>
      <c r="V9" s="62"/>
      <c r="W9" s="62"/>
      <c r="X9" s="62"/>
      <c r="Y9" s="63"/>
      <c r="Z9" s="63"/>
      <c r="AA9" s="58"/>
      <c r="AB9" s="59"/>
    </row>
    <row r="10" spans="1:33" s="14" customFormat="1" x14ac:dyDescent="0.3">
      <c r="A10" s="12">
        <v>187</v>
      </c>
      <c r="B10" s="24" t="s">
        <v>95</v>
      </c>
      <c r="C10" s="24">
        <v>164</v>
      </c>
      <c r="D10" s="24" t="s">
        <v>96</v>
      </c>
      <c r="E10" s="24">
        <v>9</v>
      </c>
      <c r="F10" s="24"/>
      <c r="G10" s="24"/>
      <c r="H10" s="24"/>
      <c r="I10" s="24"/>
      <c r="J10" s="24"/>
      <c r="K10" s="24"/>
      <c r="L10" s="24"/>
      <c r="M10" s="25"/>
      <c r="N10" s="24">
        <v>63</v>
      </c>
      <c r="O10" s="26">
        <f t="shared" ref="O10:O26" si="0">$C10*17</f>
        <v>2788</v>
      </c>
      <c r="P10" s="26">
        <v>1312</v>
      </c>
      <c r="Q10" s="26">
        <f t="shared" ref="Q10:Q36" si="1">$E10*17</f>
        <v>153</v>
      </c>
      <c r="R10" s="27" t="str">
        <f t="shared" ref="R10:R41" si="2">IF($F10&gt;3,20+($F10-3)*10,IF($F10=0,"0",IF($F10&lt;=3,"20","0")))</f>
        <v>0</v>
      </c>
      <c r="S10" s="27" t="str">
        <f t="shared" ref="S10:S41" si="3">IF($G10&gt;3,20+($G10-3)*10,IF($G10=0,"0",IF($G10&lt;=3,"20","0")))</f>
        <v>0</v>
      </c>
      <c r="T10" s="26">
        <f t="shared" ref="T10:T41" si="4">IF($H10&gt;=3,15,0)</f>
        <v>0</v>
      </c>
      <c r="U10" s="26">
        <f t="shared" ref="U10:U41" si="5">IF($I10&gt;=3,15,0)</f>
        <v>0</v>
      </c>
      <c r="V10" s="26">
        <f t="shared" ref="V10:V41" si="6">IF($J10&lt;=2,$J10*5,($J10-2)*10 + (2*5))</f>
        <v>0</v>
      </c>
      <c r="W10" s="26">
        <f t="shared" ref="W10:W41" si="7">$K10*10</f>
        <v>0</v>
      </c>
      <c r="X10" s="26">
        <f t="shared" ref="X10:X41" si="8">$L10*10</f>
        <v>0</v>
      </c>
      <c r="Y10" s="27" t="str">
        <f t="shared" ref="Y10:Y41" si="9">IF($M10&lt;50%,"0",IF($M10&lt;60%,"10",IF($M10&lt;67%,"12",IF($M10&lt;70%,"15","17"))))</f>
        <v>0</v>
      </c>
      <c r="Z10" s="27" t="str">
        <f t="shared" ref="Z10:Z36" si="10">IF($N10=0,"0",IF($N10&lt;=50,"10","20"))</f>
        <v>20</v>
      </c>
      <c r="AA10" s="28">
        <v>4273</v>
      </c>
      <c r="AB10" s="29">
        <v>1</v>
      </c>
      <c r="AF10" s="49"/>
      <c r="AG10" s="49"/>
    </row>
    <row r="11" spans="1:33" s="16" customFormat="1" ht="40.5" customHeight="1" x14ac:dyDescent="0.3">
      <c r="A11" s="12">
        <v>3</v>
      </c>
      <c r="B11" s="17" t="s">
        <v>173</v>
      </c>
      <c r="C11" s="17">
        <v>144</v>
      </c>
      <c r="D11" s="30" t="s">
        <v>193</v>
      </c>
      <c r="E11" s="17">
        <v>0</v>
      </c>
      <c r="F11" s="17"/>
      <c r="G11" s="17">
        <v>5</v>
      </c>
      <c r="H11" s="17"/>
      <c r="I11" s="17"/>
      <c r="J11" s="17"/>
      <c r="K11" s="17"/>
      <c r="L11" s="17"/>
      <c r="M11" s="31"/>
      <c r="N11" s="17">
        <v>49</v>
      </c>
      <c r="O11" s="26">
        <f t="shared" si="0"/>
        <v>2448</v>
      </c>
      <c r="P11" s="26">
        <v>1700</v>
      </c>
      <c r="Q11" s="26">
        <f t="shared" si="1"/>
        <v>0</v>
      </c>
      <c r="R11" s="27" t="str">
        <f t="shared" si="2"/>
        <v>0</v>
      </c>
      <c r="S11" s="27">
        <f t="shared" si="3"/>
        <v>40</v>
      </c>
      <c r="T11" s="26">
        <f t="shared" si="4"/>
        <v>0</v>
      </c>
      <c r="U11" s="26">
        <f t="shared" si="5"/>
        <v>0</v>
      </c>
      <c r="V11" s="26">
        <f t="shared" si="6"/>
        <v>0</v>
      </c>
      <c r="W11" s="26">
        <f t="shared" si="7"/>
        <v>0</v>
      </c>
      <c r="X11" s="26">
        <f t="shared" si="8"/>
        <v>0</v>
      </c>
      <c r="Y11" s="27" t="str">
        <f t="shared" si="9"/>
        <v>0</v>
      </c>
      <c r="Z11" s="27" t="str">
        <f t="shared" si="10"/>
        <v>10</v>
      </c>
      <c r="AA11" s="28">
        <v>4198</v>
      </c>
      <c r="AB11" s="32">
        <v>2</v>
      </c>
      <c r="AF11" s="50"/>
      <c r="AG11" s="50"/>
    </row>
    <row r="12" spans="1:33" s="18" customFormat="1" ht="53.25" customHeight="1" x14ac:dyDescent="0.3">
      <c r="A12" s="17">
        <v>126</v>
      </c>
      <c r="B12" s="24" t="s">
        <v>203</v>
      </c>
      <c r="C12" s="24">
        <v>120</v>
      </c>
      <c r="D12" s="33" t="s">
        <v>221</v>
      </c>
      <c r="E12" s="24">
        <v>9</v>
      </c>
      <c r="F12" s="24"/>
      <c r="G12" s="24"/>
      <c r="H12" s="24"/>
      <c r="I12" s="24"/>
      <c r="J12" s="24">
        <v>1</v>
      </c>
      <c r="K12" s="24"/>
      <c r="L12" s="24"/>
      <c r="M12" s="25"/>
      <c r="N12" s="24">
        <v>46</v>
      </c>
      <c r="O12" s="26">
        <f t="shared" si="0"/>
        <v>2040</v>
      </c>
      <c r="P12" s="26">
        <v>1612</v>
      </c>
      <c r="Q12" s="26">
        <f t="shared" si="1"/>
        <v>153</v>
      </c>
      <c r="R12" s="27" t="str">
        <f t="shared" si="2"/>
        <v>0</v>
      </c>
      <c r="S12" s="27" t="str">
        <f t="shared" si="3"/>
        <v>0</v>
      </c>
      <c r="T12" s="26">
        <f t="shared" si="4"/>
        <v>0</v>
      </c>
      <c r="U12" s="26">
        <f t="shared" si="5"/>
        <v>0</v>
      </c>
      <c r="V12" s="26">
        <f t="shared" si="6"/>
        <v>5</v>
      </c>
      <c r="W12" s="26">
        <f t="shared" si="7"/>
        <v>0</v>
      </c>
      <c r="X12" s="26">
        <f t="shared" si="8"/>
        <v>0</v>
      </c>
      <c r="Y12" s="27" t="str">
        <f t="shared" si="9"/>
        <v>0</v>
      </c>
      <c r="Z12" s="27" t="str">
        <f t="shared" si="10"/>
        <v>10</v>
      </c>
      <c r="AA12" s="28">
        <v>3820</v>
      </c>
      <c r="AB12" s="29">
        <v>3</v>
      </c>
      <c r="AF12" s="49"/>
      <c r="AG12" s="49"/>
    </row>
    <row r="13" spans="1:33" s="14" customFormat="1" ht="21" customHeight="1" x14ac:dyDescent="0.3">
      <c r="A13" s="12">
        <v>1</v>
      </c>
      <c r="B13" s="12" t="s">
        <v>126</v>
      </c>
      <c r="C13" s="12">
        <v>108</v>
      </c>
      <c r="D13" s="12" t="s">
        <v>127</v>
      </c>
      <c r="E13" s="12">
        <v>0</v>
      </c>
      <c r="F13" s="12"/>
      <c r="G13" s="12">
        <v>9</v>
      </c>
      <c r="H13" s="12"/>
      <c r="I13" s="12"/>
      <c r="J13" s="12"/>
      <c r="K13" s="12"/>
      <c r="L13" s="12"/>
      <c r="M13" s="34"/>
      <c r="N13" s="12">
        <v>48</v>
      </c>
      <c r="O13" s="13">
        <f t="shared" si="0"/>
        <v>1836</v>
      </c>
      <c r="P13" s="13">
        <v>1836</v>
      </c>
      <c r="Q13" s="13">
        <f t="shared" si="1"/>
        <v>0</v>
      </c>
      <c r="R13" s="35" t="str">
        <f t="shared" si="2"/>
        <v>0</v>
      </c>
      <c r="S13" s="35">
        <f t="shared" si="3"/>
        <v>80</v>
      </c>
      <c r="T13" s="13">
        <f t="shared" si="4"/>
        <v>0</v>
      </c>
      <c r="U13" s="13">
        <f t="shared" si="5"/>
        <v>0</v>
      </c>
      <c r="V13" s="13">
        <f t="shared" si="6"/>
        <v>0</v>
      </c>
      <c r="W13" s="13">
        <f t="shared" si="7"/>
        <v>0</v>
      </c>
      <c r="X13" s="13">
        <f t="shared" si="8"/>
        <v>0</v>
      </c>
      <c r="Y13" s="35" t="str">
        <f t="shared" si="9"/>
        <v>0</v>
      </c>
      <c r="Z13" s="35" t="str">
        <f t="shared" si="10"/>
        <v>10</v>
      </c>
      <c r="AA13" s="36">
        <v>3762</v>
      </c>
      <c r="AB13" s="32">
        <v>4</v>
      </c>
      <c r="AF13" s="49"/>
      <c r="AG13" s="49"/>
    </row>
    <row r="14" spans="1:33" s="8" customFormat="1" ht="23.25" customHeight="1" x14ac:dyDescent="0.3">
      <c r="A14" s="24">
        <v>76</v>
      </c>
      <c r="B14" s="24" t="s">
        <v>135</v>
      </c>
      <c r="C14" s="24">
        <v>120</v>
      </c>
      <c r="D14" s="24" t="s">
        <v>136</v>
      </c>
      <c r="E14" s="24">
        <v>9</v>
      </c>
      <c r="F14" s="24"/>
      <c r="G14" s="24">
        <v>6</v>
      </c>
      <c r="H14" s="24"/>
      <c r="I14" s="24"/>
      <c r="J14" s="24"/>
      <c r="K14" s="24">
        <v>1</v>
      </c>
      <c r="L14" s="24"/>
      <c r="M14" s="25"/>
      <c r="N14" s="24">
        <v>58</v>
      </c>
      <c r="O14" s="26">
        <f t="shared" si="0"/>
        <v>2040</v>
      </c>
      <c r="P14" s="26">
        <v>1400</v>
      </c>
      <c r="Q14" s="26">
        <f t="shared" si="1"/>
        <v>153</v>
      </c>
      <c r="R14" s="27" t="str">
        <f t="shared" si="2"/>
        <v>0</v>
      </c>
      <c r="S14" s="27">
        <f t="shared" si="3"/>
        <v>50</v>
      </c>
      <c r="T14" s="26">
        <f t="shared" si="4"/>
        <v>0</v>
      </c>
      <c r="U14" s="26">
        <f t="shared" si="5"/>
        <v>0</v>
      </c>
      <c r="V14" s="26">
        <f t="shared" si="6"/>
        <v>0</v>
      </c>
      <c r="W14" s="26">
        <f t="shared" si="7"/>
        <v>10</v>
      </c>
      <c r="X14" s="26">
        <f t="shared" si="8"/>
        <v>0</v>
      </c>
      <c r="Y14" s="27" t="str">
        <f t="shared" si="9"/>
        <v>0</v>
      </c>
      <c r="Z14" s="27" t="str">
        <f t="shared" si="10"/>
        <v>20</v>
      </c>
      <c r="AA14" s="28">
        <v>3673</v>
      </c>
      <c r="AB14" s="29">
        <v>5</v>
      </c>
      <c r="AF14" s="51"/>
      <c r="AG14" s="51"/>
    </row>
    <row r="15" spans="1:33" s="11" customFormat="1" ht="23.25" customHeight="1" x14ac:dyDescent="0.3">
      <c r="A15" s="24">
        <v>37</v>
      </c>
      <c r="B15" s="24" t="s">
        <v>222</v>
      </c>
      <c r="C15" s="24">
        <v>100</v>
      </c>
      <c r="D15" s="24" t="s">
        <v>223</v>
      </c>
      <c r="E15" s="24">
        <v>9</v>
      </c>
      <c r="F15" s="24"/>
      <c r="G15" s="24"/>
      <c r="H15" s="24"/>
      <c r="I15" s="24"/>
      <c r="J15" s="24"/>
      <c r="K15" s="24"/>
      <c r="L15" s="24"/>
      <c r="M15" s="25"/>
      <c r="N15" s="24">
        <v>58</v>
      </c>
      <c r="O15" s="26">
        <f t="shared" si="0"/>
        <v>1700</v>
      </c>
      <c r="P15" s="26">
        <v>1600</v>
      </c>
      <c r="Q15" s="26">
        <f t="shared" si="1"/>
        <v>153</v>
      </c>
      <c r="R15" s="27" t="str">
        <f t="shared" si="2"/>
        <v>0</v>
      </c>
      <c r="S15" s="27" t="str">
        <f t="shared" si="3"/>
        <v>0</v>
      </c>
      <c r="T15" s="26">
        <f t="shared" si="4"/>
        <v>0</v>
      </c>
      <c r="U15" s="26">
        <f t="shared" si="5"/>
        <v>0</v>
      </c>
      <c r="V15" s="26">
        <f t="shared" si="6"/>
        <v>0</v>
      </c>
      <c r="W15" s="26">
        <f t="shared" si="7"/>
        <v>0</v>
      </c>
      <c r="X15" s="26">
        <f t="shared" si="8"/>
        <v>0</v>
      </c>
      <c r="Y15" s="27" t="str">
        <f t="shared" si="9"/>
        <v>0</v>
      </c>
      <c r="Z15" s="27" t="str">
        <f t="shared" si="10"/>
        <v>20</v>
      </c>
      <c r="AA15" s="28">
        <v>3473</v>
      </c>
      <c r="AB15" s="32">
        <v>6</v>
      </c>
      <c r="AF15" s="52"/>
      <c r="AG15" s="52"/>
    </row>
    <row r="16" spans="1:33" s="8" customFormat="1" ht="44.25" customHeight="1" x14ac:dyDescent="0.3">
      <c r="A16" s="24">
        <v>28</v>
      </c>
      <c r="B16" s="24" t="s">
        <v>51</v>
      </c>
      <c r="C16" s="24">
        <v>110</v>
      </c>
      <c r="D16" s="33" t="s">
        <v>81</v>
      </c>
      <c r="E16" s="24">
        <v>9</v>
      </c>
      <c r="F16" s="24">
        <v>4</v>
      </c>
      <c r="G16" s="24"/>
      <c r="H16" s="24"/>
      <c r="I16" s="24"/>
      <c r="J16" s="24"/>
      <c r="K16" s="24"/>
      <c r="L16" s="24"/>
      <c r="M16" s="25"/>
      <c r="N16" s="24">
        <v>61</v>
      </c>
      <c r="O16" s="26">
        <f t="shared" si="0"/>
        <v>1870</v>
      </c>
      <c r="P16" s="26">
        <v>1280</v>
      </c>
      <c r="Q16" s="26">
        <f t="shared" si="1"/>
        <v>153</v>
      </c>
      <c r="R16" s="27">
        <f t="shared" si="2"/>
        <v>30</v>
      </c>
      <c r="S16" s="27" t="str">
        <f t="shared" si="3"/>
        <v>0</v>
      </c>
      <c r="T16" s="26">
        <f t="shared" si="4"/>
        <v>0</v>
      </c>
      <c r="U16" s="26">
        <f t="shared" si="5"/>
        <v>0</v>
      </c>
      <c r="V16" s="26">
        <f t="shared" si="6"/>
        <v>0</v>
      </c>
      <c r="W16" s="26">
        <f t="shared" si="7"/>
        <v>0</v>
      </c>
      <c r="X16" s="26">
        <f t="shared" si="8"/>
        <v>0</v>
      </c>
      <c r="Y16" s="27" t="str">
        <f t="shared" si="9"/>
        <v>0</v>
      </c>
      <c r="Z16" s="27" t="str">
        <f t="shared" si="10"/>
        <v>20</v>
      </c>
      <c r="AA16" s="28">
        <v>3353</v>
      </c>
      <c r="AB16" s="29">
        <v>7</v>
      </c>
      <c r="AF16" s="51"/>
      <c r="AG16" s="51"/>
    </row>
    <row r="17" spans="1:33" s="8" customFormat="1" ht="22.5" customHeight="1" x14ac:dyDescent="0.3">
      <c r="A17" s="24">
        <v>93</v>
      </c>
      <c r="B17" s="24" t="s">
        <v>147</v>
      </c>
      <c r="C17" s="24">
        <v>90</v>
      </c>
      <c r="D17" s="24" t="s">
        <v>148</v>
      </c>
      <c r="E17" s="24">
        <v>9</v>
      </c>
      <c r="F17" s="24"/>
      <c r="G17" s="24"/>
      <c r="H17" s="24"/>
      <c r="I17" s="24"/>
      <c r="J17" s="24"/>
      <c r="K17" s="24"/>
      <c r="L17" s="24"/>
      <c r="M17" s="25"/>
      <c r="N17" s="24">
        <v>59</v>
      </c>
      <c r="O17" s="26">
        <f t="shared" si="0"/>
        <v>1530</v>
      </c>
      <c r="P17" s="26">
        <v>1530</v>
      </c>
      <c r="Q17" s="26">
        <f t="shared" si="1"/>
        <v>153</v>
      </c>
      <c r="R17" s="27" t="str">
        <f t="shared" si="2"/>
        <v>0</v>
      </c>
      <c r="S17" s="27" t="str">
        <f t="shared" si="3"/>
        <v>0</v>
      </c>
      <c r="T17" s="26">
        <f t="shared" si="4"/>
        <v>0</v>
      </c>
      <c r="U17" s="26">
        <f t="shared" si="5"/>
        <v>0</v>
      </c>
      <c r="V17" s="26">
        <f t="shared" si="6"/>
        <v>0</v>
      </c>
      <c r="W17" s="26">
        <f t="shared" si="7"/>
        <v>0</v>
      </c>
      <c r="X17" s="26">
        <f t="shared" si="8"/>
        <v>0</v>
      </c>
      <c r="Y17" s="27" t="str">
        <f t="shared" si="9"/>
        <v>0</v>
      </c>
      <c r="Z17" s="27" t="str">
        <f t="shared" si="10"/>
        <v>20</v>
      </c>
      <c r="AA17" s="28">
        <v>3233</v>
      </c>
      <c r="AB17" s="32">
        <v>8</v>
      </c>
      <c r="AF17" s="51"/>
      <c r="AG17" s="51"/>
    </row>
    <row r="18" spans="1:33" s="11" customFormat="1" ht="22.5" customHeight="1" x14ac:dyDescent="0.3">
      <c r="A18" s="24">
        <v>21</v>
      </c>
      <c r="B18" s="24" t="s">
        <v>129</v>
      </c>
      <c r="C18" s="24">
        <v>89</v>
      </c>
      <c r="D18" s="24" t="s">
        <v>130</v>
      </c>
      <c r="E18" s="24">
        <v>9</v>
      </c>
      <c r="F18" s="24"/>
      <c r="G18" s="24"/>
      <c r="H18" s="24"/>
      <c r="I18" s="24"/>
      <c r="J18" s="24"/>
      <c r="K18" s="24"/>
      <c r="L18" s="24"/>
      <c r="M18" s="25"/>
      <c r="N18" s="24">
        <v>56</v>
      </c>
      <c r="O18" s="26">
        <f t="shared" si="0"/>
        <v>1513</v>
      </c>
      <c r="P18" s="26">
        <v>712</v>
      </c>
      <c r="Q18" s="26">
        <f t="shared" si="1"/>
        <v>153</v>
      </c>
      <c r="R18" s="27" t="str">
        <f t="shared" si="2"/>
        <v>0</v>
      </c>
      <c r="S18" s="27" t="str">
        <f t="shared" si="3"/>
        <v>0</v>
      </c>
      <c r="T18" s="26">
        <f t="shared" si="4"/>
        <v>0</v>
      </c>
      <c r="U18" s="26">
        <f t="shared" si="5"/>
        <v>0</v>
      </c>
      <c r="V18" s="26">
        <f t="shared" si="6"/>
        <v>0</v>
      </c>
      <c r="W18" s="26">
        <f t="shared" si="7"/>
        <v>0</v>
      </c>
      <c r="X18" s="26">
        <f t="shared" si="8"/>
        <v>0</v>
      </c>
      <c r="Y18" s="27" t="str">
        <f t="shared" si="9"/>
        <v>0</v>
      </c>
      <c r="Z18" s="27" t="str">
        <f t="shared" si="10"/>
        <v>20</v>
      </c>
      <c r="AA18" s="28">
        <v>2398</v>
      </c>
      <c r="AB18" s="29">
        <v>9</v>
      </c>
      <c r="AF18" s="52"/>
      <c r="AG18" s="52"/>
    </row>
    <row r="19" spans="1:33" s="8" customFormat="1" ht="23.25" customHeight="1" x14ac:dyDescent="0.3">
      <c r="A19" s="24">
        <v>14</v>
      </c>
      <c r="B19" s="24" t="s">
        <v>49</v>
      </c>
      <c r="C19" s="24">
        <v>67</v>
      </c>
      <c r="D19" s="24" t="s">
        <v>80</v>
      </c>
      <c r="E19" s="24">
        <v>9</v>
      </c>
      <c r="F19" s="24"/>
      <c r="G19" s="24"/>
      <c r="H19" s="24"/>
      <c r="I19" s="24"/>
      <c r="J19" s="24"/>
      <c r="K19" s="24"/>
      <c r="L19" s="24"/>
      <c r="M19" s="25"/>
      <c r="N19" s="24">
        <v>57</v>
      </c>
      <c r="O19" s="26">
        <f t="shared" si="0"/>
        <v>1139</v>
      </c>
      <c r="P19" s="26">
        <v>1005</v>
      </c>
      <c r="Q19" s="26">
        <f t="shared" si="1"/>
        <v>153</v>
      </c>
      <c r="R19" s="27" t="str">
        <f t="shared" si="2"/>
        <v>0</v>
      </c>
      <c r="S19" s="27" t="str">
        <f t="shared" si="3"/>
        <v>0</v>
      </c>
      <c r="T19" s="26">
        <f t="shared" si="4"/>
        <v>0</v>
      </c>
      <c r="U19" s="26">
        <f t="shared" si="5"/>
        <v>0</v>
      </c>
      <c r="V19" s="26">
        <f t="shared" si="6"/>
        <v>0</v>
      </c>
      <c r="W19" s="26">
        <f t="shared" si="7"/>
        <v>0</v>
      </c>
      <c r="X19" s="26">
        <f t="shared" si="8"/>
        <v>0</v>
      </c>
      <c r="Y19" s="27" t="str">
        <f t="shared" si="9"/>
        <v>0</v>
      </c>
      <c r="Z19" s="27" t="str">
        <f t="shared" si="10"/>
        <v>20</v>
      </c>
      <c r="AA19" s="28">
        <v>2317</v>
      </c>
      <c r="AB19" s="32">
        <v>10</v>
      </c>
      <c r="AF19" s="51"/>
      <c r="AG19" s="51"/>
    </row>
    <row r="20" spans="1:33" s="8" customFormat="1" ht="40.5" customHeight="1" x14ac:dyDescent="0.3">
      <c r="A20" s="24">
        <v>38</v>
      </c>
      <c r="B20" s="24" t="s">
        <v>120</v>
      </c>
      <c r="C20" s="24">
        <v>61</v>
      </c>
      <c r="D20" s="33" t="s">
        <v>121</v>
      </c>
      <c r="E20" s="24">
        <v>9</v>
      </c>
      <c r="F20" s="24"/>
      <c r="G20" s="24">
        <v>4</v>
      </c>
      <c r="H20" s="24"/>
      <c r="I20" s="24"/>
      <c r="J20" s="24"/>
      <c r="K20" s="24"/>
      <c r="L20" s="24"/>
      <c r="M20" s="25"/>
      <c r="N20" s="24">
        <v>54</v>
      </c>
      <c r="O20" s="26">
        <f t="shared" si="0"/>
        <v>1037</v>
      </c>
      <c r="P20" s="26">
        <v>860</v>
      </c>
      <c r="Q20" s="26">
        <f t="shared" si="1"/>
        <v>153</v>
      </c>
      <c r="R20" s="27" t="str">
        <f t="shared" si="2"/>
        <v>0</v>
      </c>
      <c r="S20" s="27">
        <f t="shared" si="3"/>
        <v>30</v>
      </c>
      <c r="T20" s="26">
        <f t="shared" si="4"/>
        <v>0</v>
      </c>
      <c r="U20" s="26">
        <f t="shared" si="5"/>
        <v>0</v>
      </c>
      <c r="V20" s="26">
        <f t="shared" si="6"/>
        <v>0</v>
      </c>
      <c r="W20" s="26">
        <f t="shared" si="7"/>
        <v>0</v>
      </c>
      <c r="X20" s="26">
        <f t="shared" si="8"/>
        <v>0</v>
      </c>
      <c r="Y20" s="27" t="str">
        <f t="shared" si="9"/>
        <v>0</v>
      </c>
      <c r="Z20" s="27" t="str">
        <f t="shared" si="10"/>
        <v>20</v>
      </c>
      <c r="AA20" s="28">
        <v>2100</v>
      </c>
      <c r="AB20" s="29">
        <v>11</v>
      </c>
      <c r="AF20" s="51"/>
      <c r="AG20" s="51"/>
    </row>
    <row r="21" spans="1:33" s="11" customFormat="1" ht="22.5" customHeight="1" x14ac:dyDescent="0.3">
      <c r="A21" s="24">
        <v>149</v>
      </c>
      <c r="B21" s="24" t="s">
        <v>88</v>
      </c>
      <c r="C21" s="24">
        <v>59</v>
      </c>
      <c r="D21" s="24" t="s">
        <v>89</v>
      </c>
      <c r="E21" s="24">
        <v>9</v>
      </c>
      <c r="F21" s="24"/>
      <c r="G21" s="24"/>
      <c r="H21" s="24"/>
      <c r="I21" s="24"/>
      <c r="J21" s="24">
        <v>1</v>
      </c>
      <c r="K21" s="24">
        <v>1</v>
      </c>
      <c r="L21" s="24"/>
      <c r="M21" s="25"/>
      <c r="N21" s="24">
        <v>44</v>
      </c>
      <c r="O21" s="26">
        <f t="shared" si="0"/>
        <v>1003</v>
      </c>
      <c r="P21" s="26">
        <v>885</v>
      </c>
      <c r="Q21" s="26">
        <f t="shared" si="1"/>
        <v>153</v>
      </c>
      <c r="R21" s="27" t="str">
        <f t="shared" si="2"/>
        <v>0</v>
      </c>
      <c r="S21" s="27" t="str">
        <f t="shared" si="3"/>
        <v>0</v>
      </c>
      <c r="T21" s="26">
        <f t="shared" si="4"/>
        <v>0</v>
      </c>
      <c r="U21" s="26">
        <f t="shared" si="5"/>
        <v>0</v>
      </c>
      <c r="V21" s="26">
        <f t="shared" si="6"/>
        <v>5</v>
      </c>
      <c r="W21" s="26">
        <f t="shared" si="7"/>
        <v>10</v>
      </c>
      <c r="X21" s="26">
        <f t="shared" si="8"/>
        <v>0</v>
      </c>
      <c r="Y21" s="27" t="str">
        <f t="shared" si="9"/>
        <v>0</v>
      </c>
      <c r="Z21" s="27" t="str">
        <f t="shared" si="10"/>
        <v>10</v>
      </c>
      <c r="AA21" s="28">
        <v>2066</v>
      </c>
      <c r="AB21" s="32">
        <v>12</v>
      </c>
      <c r="AF21" s="52"/>
      <c r="AG21" s="52"/>
    </row>
    <row r="22" spans="1:33" s="8" customFormat="1" ht="31.2" x14ac:dyDescent="0.3">
      <c r="A22" s="24">
        <v>119</v>
      </c>
      <c r="B22" s="37" t="s">
        <v>74</v>
      </c>
      <c r="C22" s="24">
        <v>60</v>
      </c>
      <c r="D22" s="33" t="s">
        <v>75</v>
      </c>
      <c r="E22" s="24">
        <v>9</v>
      </c>
      <c r="F22" s="24"/>
      <c r="G22" s="24"/>
      <c r="H22" s="24"/>
      <c r="I22" s="24"/>
      <c r="J22" s="24">
        <v>2</v>
      </c>
      <c r="K22" s="24"/>
      <c r="L22" s="24"/>
      <c r="M22" s="25"/>
      <c r="N22" s="24">
        <v>43</v>
      </c>
      <c r="O22" s="26">
        <f t="shared" si="0"/>
        <v>1020</v>
      </c>
      <c r="P22" s="26">
        <v>870</v>
      </c>
      <c r="Q22" s="26">
        <f t="shared" si="1"/>
        <v>153</v>
      </c>
      <c r="R22" s="27" t="str">
        <f t="shared" si="2"/>
        <v>0</v>
      </c>
      <c r="S22" s="27" t="str">
        <f t="shared" si="3"/>
        <v>0</v>
      </c>
      <c r="T22" s="26">
        <f t="shared" si="4"/>
        <v>0</v>
      </c>
      <c r="U22" s="26">
        <f t="shared" si="5"/>
        <v>0</v>
      </c>
      <c r="V22" s="26">
        <f t="shared" si="6"/>
        <v>10</v>
      </c>
      <c r="W22" s="26">
        <f t="shared" si="7"/>
        <v>0</v>
      </c>
      <c r="X22" s="26">
        <f t="shared" si="8"/>
        <v>0</v>
      </c>
      <c r="Y22" s="27" t="str">
        <f t="shared" si="9"/>
        <v>0</v>
      </c>
      <c r="Z22" s="27" t="str">
        <f t="shared" si="10"/>
        <v>10</v>
      </c>
      <c r="AA22" s="28">
        <v>2063</v>
      </c>
      <c r="AB22" s="29">
        <v>13</v>
      </c>
      <c r="AF22" s="51"/>
      <c r="AG22" s="51"/>
    </row>
    <row r="23" spans="1:33" s="8" customFormat="1" ht="22.5" customHeight="1" x14ac:dyDescent="0.3">
      <c r="A23" s="24">
        <v>88</v>
      </c>
      <c r="B23" s="24" t="s">
        <v>159</v>
      </c>
      <c r="C23" s="24">
        <v>59</v>
      </c>
      <c r="D23" s="24" t="s">
        <v>160</v>
      </c>
      <c r="E23" s="24">
        <v>9</v>
      </c>
      <c r="F23" s="24"/>
      <c r="G23" s="24"/>
      <c r="H23" s="24"/>
      <c r="I23" s="24"/>
      <c r="J23" s="24"/>
      <c r="K23" s="24"/>
      <c r="L23" s="24"/>
      <c r="M23" s="25"/>
      <c r="N23" s="24">
        <v>55</v>
      </c>
      <c r="O23" s="26">
        <f t="shared" si="0"/>
        <v>1003</v>
      </c>
      <c r="P23" s="26">
        <v>826</v>
      </c>
      <c r="Q23" s="26">
        <f t="shared" si="1"/>
        <v>153</v>
      </c>
      <c r="R23" s="27" t="str">
        <f t="shared" si="2"/>
        <v>0</v>
      </c>
      <c r="S23" s="27" t="str">
        <f t="shared" si="3"/>
        <v>0</v>
      </c>
      <c r="T23" s="26">
        <f t="shared" si="4"/>
        <v>0</v>
      </c>
      <c r="U23" s="26">
        <f t="shared" si="5"/>
        <v>0</v>
      </c>
      <c r="V23" s="26">
        <f t="shared" si="6"/>
        <v>0</v>
      </c>
      <c r="W23" s="26">
        <f t="shared" si="7"/>
        <v>0</v>
      </c>
      <c r="X23" s="26">
        <f t="shared" si="8"/>
        <v>0</v>
      </c>
      <c r="Y23" s="27" t="str">
        <f t="shared" si="9"/>
        <v>0</v>
      </c>
      <c r="Z23" s="27" t="str">
        <f t="shared" si="10"/>
        <v>20</v>
      </c>
      <c r="AA23" s="28">
        <v>2002</v>
      </c>
      <c r="AB23" s="32">
        <v>14</v>
      </c>
      <c r="AF23" s="51"/>
      <c r="AG23" s="51"/>
    </row>
    <row r="24" spans="1:33" s="15" customFormat="1" ht="31.2" x14ac:dyDescent="0.3">
      <c r="A24" s="12">
        <v>212</v>
      </c>
      <c r="B24" s="12" t="s">
        <v>109</v>
      </c>
      <c r="C24" s="12">
        <v>66</v>
      </c>
      <c r="D24" s="38" t="s">
        <v>110</v>
      </c>
      <c r="E24" s="12">
        <v>0</v>
      </c>
      <c r="F24" s="12"/>
      <c r="G24" s="12"/>
      <c r="H24" s="12"/>
      <c r="I24" s="12"/>
      <c r="J24" s="12"/>
      <c r="K24" s="12"/>
      <c r="L24" s="12"/>
      <c r="M24" s="34"/>
      <c r="N24" s="12">
        <v>49</v>
      </c>
      <c r="O24" s="13">
        <f t="shared" si="0"/>
        <v>1122</v>
      </c>
      <c r="P24" s="13">
        <v>860</v>
      </c>
      <c r="Q24" s="13">
        <f t="shared" si="1"/>
        <v>0</v>
      </c>
      <c r="R24" s="35" t="str">
        <f t="shared" si="2"/>
        <v>0</v>
      </c>
      <c r="S24" s="35" t="str">
        <f t="shared" si="3"/>
        <v>0</v>
      </c>
      <c r="T24" s="13">
        <f t="shared" si="4"/>
        <v>0</v>
      </c>
      <c r="U24" s="13">
        <f t="shared" si="5"/>
        <v>0</v>
      </c>
      <c r="V24" s="13">
        <f t="shared" si="6"/>
        <v>0</v>
      </c>
      <c r="W24" s="13">
        <f t="shared" si="7"/>
        <v>0</v>
      </c>
      <c r="X24" s="13">
        <f t="shared" si="8"/>
        <v>0</v>
      </c>
      <c r="Y24" s="35" t="str">
        <f t="shared" si="9"/>
        <v>0</v>
      </c>
      <c r="Z24" s="35" t="str">
        <f t="shared" si="10"/>
        <v>10</v>
      </c>
      <c r="AA24" s="36">
        <v>1992</v>
      </c>
      <c r="AB24" s="39">
        <v>15</v>
      </c>
      <c r="AF24" s="53"/>
      <c r="AG24" s="53"/>
    </row>
    <row r="25" spans="1:33" s="8" customFormat="1" ht="24" customHeight="1" x14ac:dyDescent="0.3">
      <c r="A25" s="24">
        <v>29</v>
      </c>
      <c r="B25" s="24" t="s">
        <v>131</v>
      </c>
      <c r="C25" s="24">
        <v>70</v>
      </c>
      <c r="D25" s="24" t="s">
        <v>132</v>
      </c>
      <c r="E25" s="24">
        <v>9</v>
      </c>
      <c r="F25" s="24"/>
      <c r="G25" s="24"/>
      <c r="H25" s="24"/>
      <c r="I25" s="24"/>
      <c r="J25" s="24"/>
      <c r="K25" s="24"/>
      <c r="L25" s="24"/>
      <c r="M25" s="25">
        <v>0.79</v>
      </c>
      <c r="N25" s="24">
        <v>56</v>
      </c>
      <c r="O25" s="26">
        <f t="shared" si="0"/>
        <v>1190</v>
      </c>
      <c r="P25" s="26">
        <v>490</v>
      </c>
      <c r="Q25" s="26">
        <f t="shared" si="1"/>
        <v>153</v>
      </c>
      <c r="R25" s="27" t="str">
        <f t="shared" si="2"/>
        <v>0</v>
      </c>
      <c r="S25" s="27" t="str">
        <f t="shared" si="3"/>
        <v>0</v>
      </c>
      <c r="T25" s="26">
        <f t="shared" si="4"/>
        <v>0</v>
      </c>
      <c r="U25" s="26">
        <f t="shared" si="5"/>
        <v>0</v>
      </c>
      <c r="V25" s="26">
        <f t="shared" si="6"/>
        <v>0</v>
      </c>
      <c r="W25" s="26">
        <f t="shared" si="7"/>
        <v>0</v>
      </c>
      <c r="X25" s="26">
        <f t="shared" si="8"/>
        <v>0</v>
      </c>
      <c r="Y25" s="27" t="str">
        <f t="shared" si="9"/>
        <v>17</v>
      </c>
      <c r="Z25" s="27" t="str">
        <f t="shared" si="10"/>
        <v>20</v>
      </c>
      <c r="AA25" s="28">
        <v>1870</v>
      </c>
      <c r="AB25" s="32">
        <v>16</v>
      </c>
      <c r="AF25" s="51"/>
      <c r="AG25" s="51"/>
    </row>
    <row r="26" spans="1:33" s="8" customFormat="1" ht="22.5" customHeight="1" x14ac:dyDescent="0.3">
      <c r="A26" s="24">
        <v>169</v>
      </c>
      <c r="B26" s="24" t="s">
        <v>146</v>
      </c>
      <c r="C26" s="24">
        <v>70</v>
      </c>
      <c r="D26" s="24" t="s">
        <v>132</v>
      </c>
      <c r="E26" s="24">
        <v>9</v>
      </c>
      <c r="F26" s="24"/>
      <c r="G26" s="24"/>
      <c r="H26" s="24">
        <v>3</v>
      </c>
      <c r="I26" s="24"/>
      <c r="J26" s="24">
        <v>1</v>
      </c>
      <c r="K26" s="24"/>
      <c r="L26" s="24"/>
      <c r="M26" s="25"/>
      <c r="N26" s="24">
        <v>49</v>
      </c>
      <c r="O26" s="26">
        <f t="shared" si="0"/>
        <v>1190</v>
      </c>
      <c r="P26" s="26">
        <v>490</v>
      </c>
      <c r="Q26" s="26">
        <f t="shared" si="1"/>
        <v>153</v>
      </c>
      <c r="R26" s="27" t="str">
        <f t="shared" si="2"/>
        <v>0</v>
      </c>
      <c r="S26" s="27" t="str">
        <f t="shared" si="3"/>
        <v>0</v>
      </c>
      <c r="T26" s="26">
        <f t="shared" si="4"/>
        <v>15</v>
      </c>
      <c r="U26" s="26">
        <f t="shared" si="5"/>
        <v>0</v>
      </c>
      <c r="V26" s="26">
        <f t="shared" si="6"/>
        <v>5</v>
      </c>
      <c r="W26" s="26">
        <f t="shared" si="7"/>
        <v>0</v>
      </c>
      <c r="X26" s="26">
        <f t="shared" si="8"/>
        <v>0</v>
      </c>
      <c r="Y26" s="27" t="str">
        <f t="shared" si="9"/>
        <v>0</v>
      </c>
      <c r="Z26" s="27" t="str">
        <f t="shared" si="10"/>
        <v>10</v>
      </c>
      <c r="AA26" s="28">
        <v>1863</v>
      </c>
      <c r="AB26" s="29">
        <v>17</v>
      </c>
      <c r="AF26" s="51"/>
      <c r="AG26" s="51"/>
    </row>
    <row r="27" spans="1:33" s="8" customFormat="1" ht="21.75" customHeight="1" x14ac:dyDescent="0.3">
      <c r="A27" s="24">
        <v>111</v>
      </c>
      <c r="B27" s="24" t="s">
        <v>117</v>
      </c>
      <c r="C27" s="24">
        <v>40</v>
      </c>
      <c r="D27" s="24" t="s">
        <v>118</v>
      </c>
      <c r="E27" s="24">
        <v>9</v>
      </c>
      <c r="F27" s="24"/>
      <c r="G27" s="24">
        <v>5</v>
      </c>
      <c r="H27" s="24"/>
      <c r="I27" s="24"/>
      <c r="J27" s="24">
        <v>1</v>
      </c>
      <c r="K27" s="24"/>
      <c r="L27" s="24"/>
      <c r="M27" s="25"/>
      <c r="N27" s="24">
        <v>50</v>
      </c>
      <c r="O27" s="26">
        <v>833</v>
      </c>
      <c r="P27" s="26">
        <v>680</v>
      </c>
      <c r="Q27" s="26">
        <f t="shared" si="1"/>
        <v>153</v>
      </c>
      <c r="R27" s="27" t="str">
        <f t="shared" si="2"/>
        <v>0</v>
      </c>
      <c r="S27" s="27">
        <f t="shared" si="3"/>
        <v>40</v>
      </c>
      <c r="T27" s="26">
        <f t="shared" si="4"/>
        <v>0</v>
      </c>
      <c r="U27" s="26">
        <f t="shared" si="5"/>
        <v>0</v>
      </c>
      <c r="V27" s="26">
        <f t="shared" si="6"/>
        <v>5</v>
      </c>
      <c r="W27" s="26">
        <f t="shared" si="7"/>
        <v>0</v>
      </c>
      <c r="X27" s="26">
        <f t="shared" si="8"/>
        <v>0</v>
      </c>
      <c r="Y27" s="27" t="str">
        <f t="shared" si="9"/>
        <v>0</v>
      </c>
      <c r="Z27" s="27" t="str">
        <f t="shared" si="10"/>
        <v>10</v>
      </c>
      <c r="AA27" s="28">
        <v>1578</v>
      </c>
      <c r="AB27" s="32">
        <v>18</v>
      </c>
      <c r="AF27" s="51"/>
      <c r="AG27" s="51"/>
    </row>
    <row r="28" spans="1:33" s="8" customFormat="1" ht="39" customHeight="1" x14ac:dyDescent="0.3">
      <c r="A28" s="24">
        <v>131</v>
      </c>
      <c r="B28" s="24" t="s">
        <v>78</v>
      </c>
      <c r="C28" s="24">
        <v>40</v>
      </c>
      <c r="D28" s="33" t="s">
        <v>79</v>
      </c>
      <c r="E28" s="24">
        <v>9</v>
      </c>
      <c r="F28" s="24"/>
      <c r="G28" s="24"/>
      <c r="H28" s="24"/>
      <c r="I28" s="24"/>
      <c r="J28" s="24"/>
      <c r="K28" s="24"/>
      <c r="L28" s="24"/>
      <c r="M28" s="25"/>
      <c r="N28" s="24">
        <v>61</v>
      </c>
      <c r="O28" s="26">
        <f t="shared" ref="O28:O59" si="11">$C28*17</f>
        <v>680</v>
      </c>
      <c r="P28" s="26">
        <v>620</v>
      </c>
      <c r="Q28" s="26">
        <f t="shared" si="1"/>
        <v>153</v>
      </c>
      <c r="R28" s="27" t="str">
        <f t="shared" si="2"/>
        <v>0</v>
      </c>
      <c r="S28" s="27" t="str">
        <f t="shared" si="3"/>
        <v>0</v>
      </c>
      <c r="T28" s="26">
        <f t="shared" si="4"/>
        <v>0</v>
      </c>
      <c r="U28" s="26">
        <f t="shared" si="5"/>
        <v>0</v>
      </c>
      <c r="V28" s="26">
        <f t="shared" si="6"/>
        <v>0</v>
      </c>
      <c r="W28" s="26">
        <f t="shared" si="7"/>
        <v>0</v>
      </c>
      <c r="X28" s="26">
        <f t="shared" si="8"/>
        <v>0</v>
      </c>
      <c r="Y28" s="27" t="str">
        <f t="shared" si="9"/>
        <v>0</v>
      </c>
      <c r="Z28" s="27" t="str">
        <f t="shared" si="10"/>
        <v>20</v>
      </c>
      <c r="AA28" s="28">
        <v>1473</v>
      </c>
      <c r="AB28" s="29">
        <v>19</v>
      </c>
      <c r="AF28" s="51"/>
      <c r="AG28" s="51"/>
    </row>
    <row r="29" spans="1:33" s="8" customFormat="1" ht="24" customHeight="1" x14ac:dyDescent="0.3">
      <c r="A29" s="24">
        <v>201</v>
      </c>
      <c r="B29" s="24" t="s">
        <v>168</v>
      </c>
      <c r="C29" s="24">
        <v>35</v>
      </c>
      <c r="D29" s="24" t="s">
        <v>169</v>
      </c>
      <c r="E29" s="24">
        <v>9</v>
      </c>
      <c r="F29" s="24"/>
      <c r="G29" s="24"/>
      <c r="H29" s="24"/>
      <c r="I29" s="24"/>
      <c r="J29" s="24"/>
      <c r="K29" s="24"/>
      <c r="L29" s="24"/>
      <c r="M29" s="25"/>
      <c r="N29" s="24">
        <v>47</v>
      </c>
      <c r="O29" s="26">
        <f t="shared" si="11"/>
        <v>595</v>
      </c>
      <c r="P29" s="26">
        <v>525</v>
      </c>
      <c r="Q29" s="26">
        <f t="shared" si="1"/>
        <v>153</v>
      </c>
      <c r="R29" s="27" t="str">
        <f t="shared" si="2"/>
        <v>0</v>
      </c>
      <c r="S29" s="27" t="str">
        <f t="shared" si="3"/>
        <v>0</v>
      </c>
      <c r="T29" s="26">
        <f t="shared" si="4"/>
        <v>0</v>
      </c>
      <c r="U29" s="26">
        <f t="shared" si="5"/>
        <v>0</v>
      </c>
      <c r="V29" s="26">
        <f t="shared" si="6"/>
        <v>0</v>
      </c>
      <c r="W29" s="26">
        <f t="shared" si="7"/>
        <v>0</v>
      </c>
      <c r="X29" s="26">
        <f t="shared" si="8"/>
        <v>0</v>
      </c>
      <c r="Y29" s="27" t="str">
        <f t="shared" si="9"/>
        <v>0</v>
      </c>
      <c r="Z29" s="27" t="str">
        <f t="shared" si="10"/>
        <v>10</v>
      </c>
      <c r="AA29" s="28">
        <v>1283</v>
      </c>
      <c r="AB29" s="32">
        <v>20</v>
      </c>
      <c r="AF29" s="51"/>
      <c r="AG29" s="51"/>
    </row>
    <row r="30" spans="1:33" s="15" customFormat="1" ht="23.25" customHeight="1" x14ac:dyDescent="0.3">
      <c r="A30" s="12">
        <v>72</v>
      </c>
      <c r="B30" s="24" t="s">
        <v>60</v>
      </c>
      <c r="C30" s="24">
        <v>35</v>
      </c>
      <c r="D30" s="24" t="s">
        <v>83</v>
      </c>
      <c r="E30" s="24">
        <v>9</v>
      </c>
      <c r="F30" s="24"/>
      <c r="G30" s="24"/>
      <c r="H30" s="24"/>
      <c r="I30" s="24"/>
      <c r="J30" s="24"/>
      <c r="K30" s="24"/>
      <c r="L30" s="24"/>
      <c r="M30" s="25"/>
      <c r="N30" s="24">
        <v>51</v>
      </c>
      <c r="O30" s="26">
        <f t="shared" si="11"/>
        <v>595</v>
      </c>
      <c r="P30" s="26">
        <v>385</v>
      </c>
      <c r="Q30" s="26">
        <f t="shared" si="1"/>
        <v>153</v>
      </c>
      <c r="R30" s="27" t="str">
        <f t="shared" si="2"/>
        <v>0</v>
      </c>
      <c r="S30" s="27" t="str">
        <f t="shared" si="3"/>
        <v>0</v>
      </c>
      <c r="T30" s="26">
        <f t="shared" si="4"/>
        <v>0</v>
      </c>
      <c r="U30" s="26">
        <f t="shared" si="5"/>
        <v>0</v>
      </c>
      <c r="V30" s="26">
        <f t="shared" si="6"/>
        <v>0</v>
      </c>
      <c r="W30" s="26">
        <f t="shared" si="7"/>
        <v>0</v>
      </c>
      <c r="X30" s="26">
        <f t="shared" si="8"/>
        <v>0</v>
      </c>
      <c r="Y30" s="27" t="str">
        <f t="shared" si="9"/>
        <v>0</v>
      </c>
      <c r="Z30" s="27" t="str">
        <f t="shared" si="10"/>
        <v>20</v>
      </c>
      <c r="AA30" s="28">
        <v>1153</v>
      </c>
      <c r="AB30" s="29">
        <v>21</v>
      </c>
      <c r="AF30" s="53"/>
      <c r="AG30" s="53"/>
    </row>
    <row r="31" spans="1:33" s="8" customFormat="1" ht="37.5" customHeight="1" x14ac:dyDescent="0.3">
      <c r="A31" s="24">
        <v>139</v>
      </c>
      <c r="B31" s="24" t="s">
        <v>84</v>
      </c>
      <c r="C31" s="24">
        <v>26</v>
      </c>
      <c r="D31" s="33" t="s">
        <v>85</v>
      </c>
      <c r="E31" s="24">
        <v>9</v>
      </c>
      <c r="F31" s="24"/>
      <c r="G31" s="24"/>
      <c r="H31" s="24">
        <v>3</v>
      </c>
      <c r="I31" s="24"/>
      <c r="J31" s="24">
        <v>2</v>
      </c>
      <c r="K31" s="24"/>
      <c r="L31" s="24"/>
      <c r="M31" s="25"/>
      <c r="N31" s="24">
        <v>43</v>
      </c>
      <c r="O31" s="26">
        <f t="shared" si="11"/>
        <v>442</v>
      </c>
      <c r="P31" s="26">
        <v>430</v>
      </c>
      <c r="Q31" s="26">
        <f t="shared" si="1"/>
        <v>153</v>
      </c>
      <c r="R31" s="27" t="str">
        <f t="shared" si="2"/>
        <v>0</v>
      </c>
      <c r="S31" s="27" t="str">
        <f t="shared" si="3"/>
        <v>0</v>
      </c>
      <c r="T31" s="26">
        <f t="shared" si="4"/>
        <v>15</v>
      </c>
      <c r="U31" s="26">
        <f t="shared" si="5"/>
        <v>0</v>
      </c>
      <c r="V31" s="26">
        <f t="shared" si="6"/>
        <v>10</v>
      </c>
      <c r="W31" s="26">
        <f t="shared" si="7"/>
        <v>0</v>
      </c>
      <c r="X31" s="26">
        <f t="shared" si="8"/>
        <v>0</v>
      </c>
      <c r="Y31" s="27" t="str">
        <f t="shared" si="9"/>
        <v>0</v>
      </c>
      <c r="Z31" s="27" t="str">
        <f t="shared" si="10"/>
        <v>10</v>
      </c>
      <c r="AA31" s="28">
        <v>1060</v>
      </c>
      <c r="AB31" s="32">
        <v>22</v>
      </c>
      <c r="AF31" s="51"/>
      <c r="AG31" s="51"/>
    </row>
    <row r="32" spans="1:33" s="8" customFormat="1" ht="22.5" customHeight="1" x14ac:dyDescent="0.3">
      <c r="A32" s="24">
        <v>194</v>
      </c>
      <c r="B32" s="24" t="s">
        <v>122</v>
      </c>
      <c r="C32" s="24">
        <v>12</v>
      </c>
      <c r="D32" s="24" t="s">
        <v>123</v>
      </c>
      <c r="E32" s="24">
        <v>9</v>
      </c>
      <c r="F32" s="24"/>
      <c r="G32" s="24"/>
      <c r="H32" s="24"/>
      <c r="I32" s="24"/>
      <c r="J32" s="24"/>
      <c r="K32" s="24"/>
      <c r="L32" s="24"/>
      <c r="M32" s="25"/>
      <c r="N32" s="24">
        <v>57</v>
      </c>
      <c r="O32" s="26">
        <f t="shared" si="11"/>
        <v>204</v>
      </c>
      <c r="P32" s="26">
        <v>180</v>
      </c>
      <c r="Q32" s="26">
        <f t="shared" si="1"/>
        <v>153</v>
      </c>
      <c r="R32" s="27" t="str">
        <f t="shared" si="2"/>
        <v>0</v>
      </c>
      <c r="S32" s="27" t="str">
        <f t="shared" si="3"/>
        <v>0</v>
      </c>
      <c r="T32" s="26">
        <f t="shared" si="4"/>
        <v>0</v>
      </c>
      <c r="U32" s="26">
        <f t="shared" si="5"/>
        <v>0</v>
      </c>
      <c r="V32" s="26">
        <f t="shared" si="6"/>
        <v>0</v>
      </c>
      <c r="W32" s="26">
        <f t="shared" si="7"/>
        <v>0</v>
      </c>
      <c r="X32" s="26">
        <f t="shared" si="8"/>
        <v>0</v>
      </c>
      <c r="Y32" s="27" t="str">
        <f t="shared" si="9"/>
        <v>0</v>
      </c>
      <c r="Z32" s="27" t="str">
        <f t="shared" si="10"/>
        <v>20</v>
      </c>
      <c r="AA32" s="28">
        <v>557</v>
      </c>
      <c r="AB32" s="29">
        <v>23</v>
      </c>
      <c r="AF32" s="51"/>
      <c r="AG32" s="51"/>
    </row>
    <row r="33" spans="1:33" s="8" customFormat="1" ht="22.5" customHeight="1" x14ac:dyDescent="0.3">
      <c r="A33" s="24">
        <v>128</v>
      </c>
      <c r="B33" s="24" t="s">
        <v>180</v>
      </c>
      <c r="C33" s="24">
        <v>10</v>
      </c>
      <c r="D33" s="24" t="s">
        <v>181</v>
      </c>
      <c r="E33" s="24">
        <v>9</v>
      </c>
      <c r="F33" s="24"/>
      <c r="G33" s="24">
        <v>6</v>
      </c>
      <c r="H33" s="24"/>
      <c r="I33" s="24"/>
      <c r="J33" s="24"/>
      <c r="K33" s="24"/>
      <c r="L33" s="24"/>
      <c r="M33" s="25"/>
      <c r="N33" s="24">
        <v>46</v>
      </c>
      <c r="O33" s="26">
        <f t="shared" si="11"/>
        <v>170</v>
      </c>
      <c r="P33" s="26">
        <v>150</v>
      </c>
      <c r="Q33" s="26">
        <f t="shared" si="1"/>
        <v>153</v>
      </c>
      <c r="R33" s="27" t="str">
        <f t="shared" si="2"/>
        <v>0</v>
      </c>
      <c r="S33" s="27">
        <f t="shared" si="3"/>
        <v>50</v>
      </c>
      <c r="T33" s="26">
        <f t="shared" si="4"/>
        <v>0</v>
      </c>
      <c r="U33" s="26">
        <f t="shared" si="5"/>
        <v>0</v>
      </c>
      <c r="V33" s="26">
        <f t="shared" si="6"/>
        <v>0</v>
      </c>
      <c r="W33" s="26">
        <f t="shared" si="7"/>
        <v>0</v>
      </c>
      <c r="X33" s="26">
        <f t="shared" si="8"/>
        <v>0</v>
      </c>
      <c r="Y33" s="27" t="str">
        <f t="shared" si="9"/>
        <v>0</v>
      </c>
      <c r="Z33" s="27" t="str">
        <f t="shared" si="10"/>
        <v>10</v>
      </c>
      <c r="AA33" s="28">
        <v>533</v>
      </c>
      <c r="AB33" s="32">
        <v>24</v>
      </c>
      <c r="AF33" s="51"/>
      <c r="AG33" s="51"/>
    </row>
    <row r="34" spans="1:33" s="8" customFormat="1" ht="18.75" customHeight="1" x14ac:dyDescent="0.3">
      <c r="A34" s="24">
        <v>34</v>
      </c>
      <c r="B34" s="24" t="s">
        <v>214</v>
      </c>
      <c r="C34" s="24">
        <v>10</v>
      </c>
      <c r="D34" s="24" t="s">
        <v>244</v>
      </c>
      <c r="E34" s="24">
        <v>9</v>
      </c>
      <c r="F34" s="24"/>
      <c r="G34" s="24"/>
      <c r="H34" s="24"/>
      <c r="I34" s="24"/>
      <c r="J34" s="24"/>
      <c r="K34" s="24"/>
      <c r="L34" s="24"/>
      <c r="M34" s="25"/>
      <c r="N34" s="24">
        <v>58</v>
      </c>
      <c r="O34" s="26">
        <f t="shared" si="11"/>
        <v>170</v>
      </c>
      <c r="P34" s="26">
        <v>160</v>
      </c>
      <c r="Q34" s="26">
        <f t="shared" si="1"/>
        <v>153</v>
      </c>
      <c r="R34" s="27" t="str">
        <f t="shared" si="2"/>
        <v>0</v>
      </c>
      <c r="S34" s="27" t="str">
        <f t="shared" si="3"/>
        <v>0</v>
      </c>
      <c r="T34" s="26">
        <f t="shared" si="4"/>
        <v>0</v>
      </c>
      <c r="U34" s="26">
        <f t="shared" si="5"/>
        <v>0</v>
      </c>
      <c r="V34" s="26">
        <f t="shared" si="6"/>
        <v>0</v>
      </c>
      <c r="W34" s="26">
        <f t="shared" si="7"/>
        <v>0</v>
      </c>
      <c r="X34" s="26">
        <f t="shared" si="8"/>
        <v>0</v>
      </c>
      <c r="Y34" s="27" t="str">
        <f t="shared" si="9"/>
        <v>0</v>
      </c>
      <c r="Z34" s="27" t="str">
        <f t="shared" si="10"/>
        <v>20</v>
      </c>
      <c r="AA34" s="28">
        <v>503</v>
      </c>
      <c r="AB34" s="29">
        <v>25</v>
      </c>
      <c r="AF34" s="51"/>
      <c r="AG34" s="51"/>
    </row>
    <row r="35" spans="1:33" s="8" customFormat="1" ht="21.75" customHeight="1" x14ac:dyDescent="0.3">
      <c r="A35" s="24">
        <v>32</v>
      </c>
      <c r="B35" s="24" t="s">
        <v>204</v>
      </c>
      <c r="C35" s="24">
        <v>11</v>
      </c>
      <c r="D35" s="24" t="s">
        <v>205</v>
      </c>
      <c r="E35" s="24">
        <v>9</v>
      </c>
      <c r="F35" s="24"/>
      <c r="G35" s="24"/>
      <c r="H35" s="24"/>
      <c r="I35" s="24"/>
      <c r="J35" s="24"/>
      <c r="K35" s="24"/>
      <c r="L35" s="24"/>
      <c r="M35" s="25"/>
      <c r="N35" s="24">
        <v>51</v>
      </c>
      <c r="O35" s="26">
        <f t="shared" si="11"/>
        <v>187</v>
      </c>
      <c r="P35" s="26">
        <v>121</v>
      </c>
      <c r="Q35" s="26">
        <f t="shared" si="1"/>
        <v>153</v>
      </c>
      <c r="R35" s="27" t="str">
        <f t="shared" si="2"/>
        <v>0</v>
      </c>
      <c r="S35" s="27" t="str">
        <f t="shared" si="3"/>
        <v>0</v>
      </c>
      <c r="T35" s="26">
        <f t="shared" si="4"/>
        <v>0</v>
      </c>
      <c r="U35" s="26">
        <f t="shared" si="5"/>
        <v>0</v>
      </c>
      <c r="V35" s="26">
        <f t="shared" si="6"/>
        <v>0</v>
      </c>
      <c r="W35" s="26">
        <f t="shared" si="7"/>
        <v>0</v>
      </c>
      <c r="X35" s="26">
        <f t="shared" si="8"/>
        <v>0</v>
      </c>
      <c r="Y35" s="27" t="str">
        <f t="shared" si="9"/>
        <v>0</v>
      </c>
      <c r="Z35" s="27" t="str">
        <f t="shared" si="10"/>
        <v>20</v>
      </c>
      <c r="AA35" s="28">
        <v>481</v>
      </c>
      <c r="AB35" s="32">
        <v>26</v>
      </c>
      <c r="AF35" s="51"/>
      <c r="AG35" s="51"/>
    </row>
    <row r="36" spans="1:33" s="8" customFormat="1" ht="22.5" customHeight="1" x14ac:dyDescent="0.3">
      <c r="A36" s="24">
        <v>58</v>
      </c>
      <c r="B36" s="24" t="s">
        <v>54</v>
      </c>
      <c r="C36" s="24">
        <v>10</v>
      </c>
      <c r="D36" s="24" t="s">
        <v>82</v>
      </c>
      <c r="E36" s="24">
        <v>9</v>
      </c>
      <c r="F36" s="24"/>
      <c r="G36" s="24"/>
      <c r="H36" s="24"/>
      <c r="I36" s="24"/>
      <c r="J36" s="24">
        <v>2</v>
      </c>
      <c r="K36" s="24"/>
      <c r="L36" s="24"/>
      <c r="M36" s="25"/>
      <c r="N36" s="24">
        <v>52</v>
      </c>
      <c r="O36" s="26">
        <f t="shared" si="11"/>
        <v>170</v>
      </c>
      <c r="P36" s="26">
        <v>120</v>
      </c>
      <c r="Q36" s="26">
        <f t="shared" si="1"/>
        <v>153</v>
      </c>
      <c r="R36" s="27" t="str">
        <f t="shared" si="2"/>
        <v>0</v>
      </c>
      <c r="S36" s="27" t="str">
        <f t="shared" si="3"/>
        <v>0</v>
      </c>
      <c r="T36" s="26">
        <f t="shared" si="4"/>
        <v>0</v>
      </c>
      <c r="U36" s="26">
        <f t="shared" si="5"/>
        <v>0</v>
      </c>
      <c r="V36" s="26">
        <f t="shared" si="6"/>
        <v>10</v>
      </c>
      <c r="W36" s="26">
        <f t="shared" si="7"/>
        <v>0</v>
      </c>
      <c r="X36" s="26">
        <f t="shared" si="8"/>
        <v>0</v>
      </c>
      <c r="Y36" s="27" t="str">
        <f t="shared" si="9"/>
        <v>0</v>
      </c>
      <c r="Z36" s="27" t="str">
        <f t="shared" si="10"/>
        <v>20</v>
      </c>
      <c r="AA36" s="28">
        <v>473</v>
      </c>
      <c r="AB36" s="29">
        <v>27</v>
      </c>
      <c r="AF36" s="51"/>
      <c r="AG36" s="51"/>
    </row>
    <row r="37" spans="1:33" s="14" customFormat="1" x14ac:dyDescent="0.3">
      <c r="A37" s="12">
        <v>177</v>
      </c>
      <c r="B37" s="24" t="s">
        <v>92</v>
      </c>
      <c r="C37" s="24">
        <v>0</v>
      </c>
      <c r="D37" s="24"/>
      <c r="E37" s="24">
        <v>9</v>
      </c>
      <c r="F37" s="24"/>
      <c r="G37" s="24"/>
      <c r="H37" s="24">
        <v>3</v>
      </c>
      <c r="I37" s="24"/>
      <c r="J37" s="24">
        <v>3</v>
      </c>
      <c r="K37" s="24"/>
      <c r="L37" s="24"/>
      <c r="M37" s="25">
        <v>0.68</v>
      </c>
      <c r="N37" s="24">
        <v>50</v>
      </c>
      <c r="O37" s="26">
        <f t="shared" ref="O37:O43" si="12">$C37*17</f>
        <v>0</v>
      </c>
      <c r="P37" s="26">
        <f t="shared" ref="P37:P43" si="13">IF($D37&gt;=17,$C37*17,$D37*$C37)</f>
        <v>0</v>
      </c>
      <c r="Q37" s="26">
        <f t="shared" ref="Q37:Q43" si="14">$E37*17</f>
        <v>153</v>
      </c>
      <c r="R37" s="27" t="str">
        <f t="shared" si="2"/>
        <v>0</v>
      </c>
      <c r="S37" s="27" t="str">
        <f t="shared" si="3"/>
        <v>0</v>
      </c>
      <c r="T37" s="26">
        <f t="shared" si="4"/>
        <v>15</v>
      </c>
      <c r="U37" s="26">
        <f t="shared" si="5"/>
        <v>0</v>
      </c>
      <c r="V37" s="26">
        <f t="shared" si="6"/>
        <v>20</v>
      </c>
      <c r="W37" s="26">
        <f t="shared" si="7"/>
        <v>0</v>
      </c>
      <c r="X37" s="26">
        <f t="shared" si="8"/>
        <v>0</v>
      </c>
      <c r="Y37" s="27" t="str">
        <f t="shared" si="9"/>
        <v>15</v>
      </c>
      <c r="Z37" s="27">
        <v>20</v>
      </c>
      <c r="AA37" s="28">
        <v>223</v>
      </c>
      <c r="AB37" s="32">
        <v>28</v>
      </c>
      <c r="AF37" s="49"/>
      <c r="AG37" s="49"/>
    </row>
    <row r="38" spans="1:33" s="14" customFormat="1" x14ac:dyDescent="0.3">
      <c r="A38" s="12">
        <v>204</v>
      </c>
      <c r="B38" s="12" t="s">
        <v>151</v>
      </c>
      <c r="C38" s="12">
        <v>0</v>
      </c>
      <c r="D38" s="12"/>
      <c r="E38" s="12">
        <v>9</v>
      </c>
      <c r="F38" s="12"/>
      <c r="G38" s="12"/>
      <c r="H38" s="12">
        <v>3</v>
      </c>
      <c r="I38" s="12"/>
      <c r="J38" s="12">
        <v>2</v>
      </c>
      <c r="K38" s="12">
        <v>3</v>
      </c>
      <c r="L38" s="12"/>
      <c r="M38" s="34"/>
      <c r="N38" s="12">
        <v>44</v>
      </c>
      <c r="O38" s="13">
        <f t="shared" si="12"/>
        <v>0</v>
      </c>
      <c r="P38" s="13">
        <f t="shared" si="13"/>
        <v>0</v>
      </c>
      <c r="Q38" s="13">
        <f t="shared" si="14"/>
        <v>153</v>
      </c>
      <c r="R38" s="35" t="str">
        <f t="shared" si="2"/>
        <v>0</v>
      </c>
      <c r="S38" s="35" t="str">
        <f t="shared" si="3"/>
        <v>0</v>
      </c>
      <c r="T38" s="13">
        <f t="shared" si="4"/>
        <v>15</v>
      </c>
      <c r="U38" s="13">
        <f t="shared" si="5"/>
        <v>0</v>
      </c>
      <c r="V38" s="13">
        <f t="shared" si="6"/>
        <v>10</v>
      </c>
      <c r="W38" s="13">
        <f t="shared" si="7"/>
        <v>30</v>
      </c>
      <c r="X38" s="13">
        <f t="shared" si="8"/>
        <v>0</v>
      </c>
      <c r="Y38" s="35" t="str">
        <f t="shared" si="9"/>
        <v>0</v>
      </c>
      <c r="Z38" s="35" t="str">
        <f t="shared" ref="Z38:Z66" si="15">IF($N38=0,"0",IF($N38&lt;=50,"10","20"))</f>
        <v>10</v>
      </c>
      <c r="AA38" s="36">
        <v>218</v>
      </c>
      <c r="AB38" s="39">
        <v>29</v>
      </c>
      <c r="AF38" s="49"/>
      <c r="AG38" s="49"/>
    </row>
    <row r="39" spans="1:33" s="8" customFormat="1" x14ac:dyDescent="0.3">
      <c r="A39" s="24">
        <v>110</v>
      </c>
      <c r="B39" s="24" t="s">
        <v>72</v>
      </c>
      <c r="C39" s="24">
        <v>0</v>
      </c>
      <c r="D39" s="24"/>
      <c r="E39" s="24">
        <v>9</v>
      </c>
      <c r="F39" s="24"/>
      <c r="G39" s="24"/>
      <c r="H39" s="24">
        <v>3</v>
      </c>
      <c r="I39" s="24"/>
      <c r="J39" s="24">
        <v>2</v>
      </c>
      <c r="K39" s="24"/>
      <c r="L39" s="24"/>
      <c r="M39" s="25">
        <v>0.67</v>
      </c>
      <c r="N39" s="24">
        <v>54</v>
      </c>
      <c r="O39" s="26">
        <f t="shared" si="12"/>
        <v>0</v>
      </c>
      <c r="P39" s="26">
        <f t="shared" si="13"/>
        <v>0</v>
      </c>
      <c r="Q39" s="26">
        <f t="shared" si="14"/>
        <v>153</v>
      </c>
      <c r="R39" s="27" t="str">
        <f t="shared" si="2"/>
        <v>0</v>
      </c>
      <c r="S39" s="27" t="str">
        <f t="shared" si="3"/>
        <v>0</v>
      </c>
      <c r="T39" s="26">
        <f t="shared" si="4"/>
        <v>15</v>
      </c>
      <c r="U39" s="26">
        <f t="shared" si="5"/>
        <v>0</v>
      </c>
      <c r="V39" s="26">
        <f t="shared" si="6"/>
        <v>10</v>
      </c>
      <c r="W39" s="26">
        <f t="shared" si="7"/>
        <v>0</v>
      </c>
      <c r="X39" s="26">
        <f t="shared" si="8"/>
        <v>0</v>
      </c>
      <c r="Y39" s="27" t="str">
        <f t="shared" si="9"/>
        <v>15</v>
      </c>
      <c r="Z39" s="27" t="str">
        <f t="shared" si="15"/>
        <v>20</v>
      </c>
      <c r="AA39" s="28">
        <v>213</v>
      </c>
      <c r="AB39" s="32">
        <v>30</v>
      </c>
      <c r="AF39" s="51"/>
      <c r="AG39" s="51"/>
    </row>
    <row r="40" spans="1:33" s="15" customFormat="1" x14ac:dyDescent="0.3">
      <c r="A40" s="12">
        <v>185</v>
      </c>
      <c r="B40" s="24" t="s">
        <v>94</v>
      </c>
      <c r="C40" s="24">
        <v>0</v>
      </c>
      <c r="D40" s="24"/>
      <c r="E40" s="24">
        <v>9</v>
      </c>
      <c r="F40" s="24"/>
      <c r="G40" s="24">
        <v>5</v>
      </c>
      <c r="H40" s="24"/>
      <c r="I40" s="24"/>
      <c r="J40" s="24">
        <v>1</v>
      </c>
      <c r="K40" s="24"/>
      <c r="L40" s="24"/>
      <c r="M40" s="25"/>
      <c r="N40" s="24">
        <v>25</v>
      </c>
      <c r="O40" s="26">
        <f t="shared" si="12"/>
        <v>0</v>
      </c>
      <c r="P40" s="26">
        <f t="shared" si="13"/>
        <v>0</v>
      </c>
      <c r="Q40" s="26">
        <f t="shared" si="14"/>
        <v>153</v>
      </c>
      <c r="R40" s="27" t="str">
        <f t="shared" si="2"/>
        <v>0</v>
      </c>
      <c r="S40" s="27">
        <f t="shared" si="3"/>
        <v>40</v>
      </c>
      <c r="T40" s="26">
        <f t="shared" si="4"/>
        <v>0</v>
      </c>
      <c r="U40" s="26">
        <f t="shared" si="5"/>
        <v>0</v>
      </c>
      <c r="V40" s="26">
        <f t="shared" si="6"/>
        <v>5</v>
      </c>
      <c r="W40" s="26">
        <f t="shared" si="7"/>
        <v>0</v>
      </c>
      <c r="X40" s="26">
        <f t="shared" si="8"/>
        <v>0</v>
      </c>
      <c r="Y40" s="27" t="str">
        <f t="shared" si="9"/>
        <v>0</v>
      </c>
      <c r="Z40" s="27" t="str">
        <f t="shared" si="15"/>
        <v>10</v>
      </c>
      <c r="AA40" s="28">
        <v>208</v>
      </c>
      <c r="AB40" s="29">
        <v>31</v>
      </c>
      <c r="AF40" s="53"/>
      <c r="AG40" s="53"/>
    </row>
    <row r="41" spans="1:33" s="15" customFormat="1" x14ac:dyDescent="0.3">
      <c r="A41" s="12">
        <v>170</v>
      </c>
      <c r="B41" s="24" t="s">
        <v>210</v>
      </c>
      <c r="C41" s="24">
        <v>0</v>
      </c>
      <c r="D41" s="24"/>
      <c r="E41" s="24">
        <v>9</v>
      </c>
      <c r="F41" s="24">
        <v>4</v>
      </c>
      <c r="G41" s="24"/>
      <c r="H41" s="24"/>
      <c r="I41" s="24"/>
      <c r="J41" s="24">
        <v>2</v>
      </c>
      <c r="K41" s="24"/>
      <c r="L41" s="24"/>
      <c r="M41" s="25"/>
      <c r="N41" s="24">
        <v>45</v>
      </c>
      <c r="O41" s="26">
        <f t="shared" si="12"/>
        <v>0</v>
      </c>
      <c r="P41" s="26">
        <f t="shared" si="13"/>
        <v>0</v>
      </c>
      <c r="Q41" s="26">
        <f t="shared" si="14"/>
        <v>153</v>
      </c>
      <c r="R41" s="27">
        <f t="shared" si="2"/>
        <v>30</v>
      </c>
      <c r="S41" s="27" t="str">
        <f t="shared" si="3"/>
        <v>0</v>
      </c>
      <c r="T41" s="26">
        <f t="shared" si="4"/>
        <v>0</v>
      </c>
      <c r="U41" s="26">
        <f t="shared" si="5"/>
        <v>0</v>
      </c>
      <c r="V41" s="26">
        <f t="shared" si="6"/>
        <v>10</v>
      </c>
      <c r="W41" s="26">
        <f t="shared" si="7"/>
        <v>0</v>
      </c>
      <c r="X41" s="26">
        <f t="shared" si="8"/>
        <v>0</v>
      </c>
      <c r="Y41" s="27" t="str">
        <f t="shared" si="9"/>
        <v>0</v>
      </c>
      <c r="Z41" s="27" t="str">
        <f t="shared" si="15"/>
        <v>10</v>
      </c>
      <c r="AA41" s="28">
        <v>203</v>
      </c>
      <c r="AB41" s="32">
        <v>32</v>
      </c>
      <c r="AF41" s="53"/>
      <c r="AG41" s="53"/>
    </row>
    <row r="42" spans="1:33" s="8" customFormat="1" x14ac:dyDescent="0.3">
      <c r="A42" s="24">
        <v>75</v>
      </c>
      <c r="B42" s="12" t="s">
        <v>165</v>
      </c>
      <c r="C42" s="12">
        <v>0</v>
      </c>
      <c r="D42" s="12"/>
      <c r="E42" s="12">
        <v>6</v>
      </c>
      <c r="F42" s="12"/>
      <c r="G42" s="12">
        <v>4</v>
      </c>
      <c r="H42" s="12"/>
      <c r="I42" s="12"/>
      <c r="J42" s="12">
        <v>2</v>
      </c>
      <c r="K42" s="12"/>
      <c r="L42" s="12"/>
      <c r="M42" s="34"/>
      <c r="N42" s="12">
        <v>44</v>
      </c>
      <c r="O42" s="13">
        <f t="shared" si="12"/>
        <v>0</v>
      </c>
      <c r="P42" s="13">
        <f t="shared" si="13"/>
        <v>0</v>
      </c>
      <c r="Q42" s="13">
        <f t="shared" si="14"/>
        <v>102</v>
      </c>
      <c r="R42" s="35" t="str">
        <f t="shared" ref="R42:R59" si="16">IF($F42&gt;3,20+($F42-3)*10,IF($F42=0,"0",IF($F42&lt;=3,"20","0")))</f>
        <v>0</v>
      </c>
      <c r="S42" s="35">
        <f t="shared" ref="S42:S59" si="17">IF($G42&gt;3,20+($G42-3)*10,IF($G42=0,"0",IF($G42&lt;=3,"20","0")))</f>
        <v>30</v>
      </c>
      <c r="T42" s="13">
        <f t="shared" ref="T42:T59" si="18">IF($H42&gt;=3,15,0)</f>
        <v>0</v>
      </c>
      <c r="U42" s="13">
        <f t="shared" ref="U42:U59" si="19">IF($I42&gt;=3,15,0)</f>
        <v>0</v>
      </c>
      <c r="V42" s="13">
        <f t="shared" ref="V42:V76" si="20">IF($J42&lt;=2,$J42*5,($J42-2)*10 + (2*5))</f>
        <v>10</v>
      </c>
      <c r="W42" s="13">
        <f t="shared" ref="W42:W59" si="21">$K42*10</f>
        <v>0</v>
      </c>
      <c r="X42" s="13">
        <f t="shared" ref="X42:X59" si="22">$L42*10</f>
        <v>0</v>
      </c>
      <c r="Y42" s="35" t="str">
        <f t="shared" ref="Y42:Y59" si="23">IF($M42&lt;50%,"0",IF($M42&lt;60%,"10",IF($M42&lt;67%,"12",IF($M42&lt;70%,"15","17"))))</f>
        <v>0</v>
      </c>
      <c r="Z42" s="35" t="str">
        <f t="shared" si="15"/>
        <v>10</v>
      </c>
      <c r="AA42" s="36">
        <v>152</v>
      </c>
      <c r="AB42" s="29">
        <v>33</v>
      </c>
      <c r="AF42" s="51"/>
      <c r="AG42" s="51"/>
    </row>
    <row r="43" spans="1:33" s="8" customFormat="1" x14ac:dyDescent="0.3">
      <c r="A43" s="24">
        <v>116</v>
      </c>
      <c r="B43" s="12" t="s">
        <v>158</v>
      </c>
      <c r="C43" s="12">
        <v>0</v>
      </c>
      <c r="D43" s="12"/>
      <c r="E43" s="12">
        <v>6</v>
      </c>
      <c r="F43" s="12"/>
      <c r="G43" s="12">
        <v>4</v>
      </c>
      <c r="H43" s="12"/>
      <c r="I43" s="12"/>
      <c r="J43" s="12"/>
      <c r="K43" s="12"/>
      <c r="L43" s="12"/>
      <c r="M43" s="34"/>
      <c r="N43" s="12">
        <v>46</v>
      </c>
      <c r="O43" s="13">
        <f t="shared" si="12"/>
        <v>0</v>
      </c>
      <c r="P43" s="13">
        <f t="shared" si="13"/>
        <v>0</v>
      </c>
      <c r="Q43" s="13">
        <f t="shared" si="14"/>
        <v>102</v>
      </c>
      <c r="R43" s="35" t="str">
        <f t="shared" si="16"/>
        <v>0</v>
      </c>
      <c r="S43" s="35">
        <f t="shared" si="17"/>
        <v>30</v>
      </c>
      <c r="T43" s="13">
        <f t="shared" si="18"/>
        <v>0</v>
      </c>
      <c r="U43" s="13">
        <f t="shared" si="19"/>
        <v>0</v>
      </c>
      <c r="V43" s="13">
        <f t="shared" si="20"/>
        <v>0</v>
      </c>
      <c r="W43" s="13">
        <f t="shared" si="21"/>
        <v>0</v>
      </c>
      <c r="X43" s="13">
        <f t="shared" si="22"/>
        <v>0</v>
      </c>
      <c r="Y43" s="35" t="str">
        <f t="shared" si="23"/>
        <v>0</v>
      </c>
      <c r="Z43" s="35" t="str">
        <f t="shared" si="15"/>
        <v>10</v>
      </c>
      <c r="AA43" s="36">
        <v>142</v>
      </c>
      <c r="AB43" s="32">
        <v>34</v>
      </c>
      <c r="AF43" s="51"/>
      <c r="AG43" s="51"/>
    </row>
    <row r="44" spans="1:33" s="8" customFormat="1" x14ac:dyDescent="0.3">
      <c r="A44" s="24">
        <v>178</v>
      </c>
      <c r="B44" s="24" t="s">
        <v>93</v>
      </c>
      <c r="C44" s="24"/>
      <c r="D44" s="24"/>
      <c r="E44" s="24"/>
      <c r="F44" s="24"/>
      <c r="G44" s="24">
        <v>9</v>
      </c>
      <c r="H44" s="24"/>
      <c r="I44" s="24"/>
      <c r="J44" s="24"/>
      <c r="K44" s="24"/>
      <c r="L44" s="24"/>
      <c r="M44" s="25"/>
      <c r="N44" s="24">
        <v>51</v>
      </c>
      <c r="O44" s="26">
        <f t="shared" si="11"/>
        <v>0</v>
      </c>
      <c r="P44" s="26">
        <f t="shared" ref="P44:P59" si="24">IF($D44&gt;=17,$C44*17,$D44*$C44)</f>
        <v>0</v>
      </c>
      <c r="Q44" s="26">
        <f t="shared" ref="Q44:Q59" si="25">$E44*17</f>
        <v>0</v>
      </c>
      <c r="R44" s="27" t="str">
        <f t="shared" si="16"/>
        <v>0</v>
      </c>
      <c r="S44" s="27">
        <f t="shared" si="17"/>
        <v>80</v>
      </c>
      <c r="T44" s="26">
        <f t="shared" si="18"/>
        <v>0</v>
      </c>
      <c r="U44" s="26">
        <f t="shared" si="19"/>
        <v>0</v>
      </c>
      <c r="V44" s="26">
        <f t="shared" si="20"/>
        <v>0</v>
      </c>
      <c r="W44" s="26">
        <f t="shared" si="21"/>
        <v>0</v>
      </c>
      <c r="X44" s="26">
        <f t="shared" si="22"/>
        <v>0</v>
      </c>
      <c r="Y44" s="27" t="str">
        <f t="shared" si="23"/>
        <v>0</v>
      </c>
      <c r="Z44" s="27" t="str">
        <f t="shared" si="15"/>
        <v>20</v>
      </c>
      <c r="AA44" s="28">
        <v>100</v>
      </c>
      <c r="AB44" s="29">
        <v>35</v>
      </c>
      <c r="AF44" s="51"/>
      <c r="AG44" s="51"/>
    </row>
    <row r="45" spans="1:33" s="14" customFormat="1" x14ac:dyDescent="0.3">
      <c r="A45" s="12">
        <v>7</v>
      </c>
      <c r="B45" s="12" t="s">
        <v>243</v>
      </c>
      <c r="C45" s="12"/>
      <c r="D45" s="12"/>
      <c r="E45" s="12"/>
      <c r="F45" s="12"/>
      <c r="G45" s="12">
        <v>7</v>
      </c>
      <c r="H45" s="12"/>
      <c r="I45" s="12"/>
      <c r="J45" s="12">
        <v>2</v>
      </c>
      <c r="K45" s="12"/>
      <c r="L45" s="12"/>
      <c r="M45" s="34">
        <v>0.8</v>
      </c>
      <c r="N45" s="12">
        <v>43</v>
      </c>
      <c r="O45" s="13">
        <f t="shared" si="11"/>
        <v>0</v>
      </c>
      <c r="P45" s="13">
        <f t="shared" si="24"/>
        <v>0</v>
      </c>
      <c r="Q45" s="13">
        <f t="shared" si="25"/>
        <v>0</v>
      </c>
      <c r="R45" s="35" t="str">
        <f t="shared" si="16"/>
        <v>0</v>
      </c>
      <c r="S45" s="35">
        <f t="shared" si="17"/>
        <v>60</v>
      </c>
      <c r="T45" s="13">
        <f t="shared" si="18"/>
        <v>0</v>
      </c>
      <c r="U45" s="13">
        <f t="shared" si="19"/>
        <v>0</v>
      </c>
      <c r="V45" s="13">
        <f t="shared" si="20"/>
        <v>10</v>
      </c>
      <c r="W45" s="13">
        <f t="shared" si="21"/>
        <v>0</v>
      </c>
      <c r="X45" s="13">
        <f t="shared" si="22"/>
        <v>0</v>
      </c>
      <c r="Y45" s="35" t="str">
        <f t="shared" si="23"/>
        <v>17</v>
      </c>
      <c r="Z45" s="35" t="str">
        <f t="shared" si="15"/>
        <v>10</v>
      </c>
      <c r="AA45" s="36">
        <v>97</v>
      </c>
      <c r="AB45" s="32">
        <v>36</v>
      </c>
      <c r="AF45" s="49"/>
      <c r="AG45" s="49"/>
    </row>
    <row r="46" spans="1:33" s="8" customFormat="1" ht="16.5" customHeight="1" x14ac:dyDescent="0.3">
      <c r="A46" s="24">
        <v>49</v>
      </c>
      <c r="B46" s="24" t="s">
        <v>166</v>
      </c>
      <c r="C46" s="24"/>
      <c r="D46" s="24"/>
      <c r="E46" s="24"/>
      <c r="F46" s="24"/>
      <c r="G46" s="24">
        <v>4</v>
      </c>
      <c r="H46" s="24"/>
      <c r="I46" s="24"/>
      <c r="J46" s="24"/>
      <c r="K46" s="24">
        <v>2</v>
      </c>
      <c r="L46" s="24"/>
      <c r="M46" s="25">
        <v>0.7</v>
      </c>
      <c r="N46" s="24">
        <v>56</v>
      </c>
      <c r="O46" s="26">
        <f t="shared" si="11"/>
        <v>0</v>
      </c>
      <c r="P46" s="26">
        <f t="shared" si="24"/>
        <v>0</v>
      </c>
      <c r="Q46" s="26">
        <f t="shared" si="25"/>
        <v>0</v>
      </c>
      <c r="R46" s="27" t="str">
        <f t="shared" si="16"/>
        <v>0</v>
      </c>
      <c r="S46" s="27">
        <f t="shared" si="17"/>
        <v>30</v>
      </c>
      <c r="T46" s="26">
        <f t="shared" si="18"/>
        <v>0</v>
      </c>
      <c r="U46" s="26">
        <f t="shared" si="19"/>
        <v>0</v>
      </c>
      <c r="V46" s="26">
        <f t="shared" si="20"/>
        <v>0</v>
      </c>
      <c r="W46" s="26">
        <f t="shared" si="21"/>
        <v>20</v>
      </c>
      <c r="X46" s="26">
        <f t="shared" si="22"/>
        <v>0</v>
      </c>
      <c r="Y46" s="27" t="str">
        <f t="shared" si="23"/>
        <v>17</v>
      </c>
      <c r="Z46" s="27" t="str">
        <f t="shared" si="15"/>
        <v>20</v>
      </c>
      <c r="AA46" s="28">
        <v>87</v>
      </c>
      <c r="AB46" s="29">
        <v>37</v>
      </c>
      <c r="AF46" s="51"/>
      <c r="AG46" s="51"/>
    </row>
    <row r="47" spans="1:33" s="14" customFormat="1" x14ac:dyDescent="0.3">
      <c r="A47" s="12">
        <v>203</v>
      </c>
      <c r="B47" s="12" t="s">
        <v>188</v>
      </c>
      <c r="C47" s="12"/>
      <c r="D47" s="12"/>
      <c r="E47" s="12"/>
      <c r="F47" s="12">
        <v>5</v>
      </c>
      <c r="G47" s="12"/>
      <c r="H47" s="12"/>
      <c r="I47" s="12"/>
      <c r="J47" s="12">
        <v>2</v>
      </c>
      <c r="K47" s="12">
        <v>2</v>
      </c>
      <c r="L47" s="12"/>
      <c r="M47" s="34"/>
      <c r="N47" s="12">
        <v>46</v>
      </c>
      <c r="O47" s="13">
        <f>$C47*17</f>
        <v>0</v>
      </c>
      <c r="P47" s="13">
        <f>IF($D47&gt;=17,$C47*17,$D47*$C47)</f>
        <v>0</v>
      </c>
      <c r="Q47" s="13">
        <f>$E47*17</f>
        <v>0</v>
      </c>
      <c r="R47" s="35">
        <f>IF($F47&gt;3,20+($F47-3)*10,IF($F47=0,"0",IF($F47&lt;=3,"20","0")))</f>
        <v>40</v>
      </c>
      <c r="S47" s="35" t="str">
        <f>IF($G47&gt;3,20+($G47-3)*10,IF($G47=0,"0",IF($G47&lt;=3,"20","0")))</f>
        <v>0</v>
      </c>
      <c r="T47" s="13">
        <f>IF($H47&gt;=3,15,0)</f>
        <v>0</v>
      </c>
      <c r="U47" s="13">
        <f>IF($I47&gt;=3,15,0)</f>
        <v>0</v>
      </c>
      <c r="V47" s="13">
        <f>IF($J47&lt;=2,$J47*5,($J47-2)*10 + (2*5))</f>
        <v>10</v>
      </c>
      <c r="W47" s="13">
        <f>$K47*10</f>
        <v>20</v>
      </c>
      <c r="X47" s="13">
        <f>$L47*10</f>
        <v>0</v>
      </c>
      <c r="Y47" s="35" t="str">
        <f>IF($M47&lt;50%,"0",IF($M47&lt;60%,"10",IF($M47&lt;67%,"12",IF($M47&lt;70%,"15","17"))))</f>
        <v>0</v>
      </c>
      <c r="Z47" s="35" t="str">
        <f>IF($N47=0,"0",IF($N47&lt;=50,"10","20"))</f>
        <v>10</v>
      </c>
      <c r="AA47" s="36">
        <v>80</v>
      </c>
      <c r="AB47" s="32">
        <v>38</v>
      </c>
      <c r="AF47" s="49"/>
      <c r="AG47" s="49"/>
    </row>
    <row r="48" spans="1:33" s="14" customFormat="1" x14ac:dyDescent="0.3">
      <c r="A48" s="12">
        <v>171</v>
      </c>
      <c r="B48" s="12" t="s">
        <v>107</v>
      </c>
      <c r="C48" s="12"/>
      <c r="D48" s="12"/>
      <c r="E48" s="12"/>
      <c r="F48" s="12"/>
      <c r="G48" s="12">
        <v>8</v>
      </c>
      <c r="H48" s="12"/>
      <c r="I48" s="12"/>
      <c r="J48" s="12"/>
      <c r="K48" s="12"/>
      <c r="L48" s="12"/>
      <c r="M48" s="34"/>
      <c r="N48" s="12">
        <v>39</v>
      </c>
      <c r="O48" s="13">
        <f t="shared" si="11"/>
        <v>0</v>
      </c>
      <c r="P48" s="13">
        <f t="shared" si="24"/>
        <v>0</v>
      </c>
      <c r="Q48" s="13">
        <f t="shared" si="25"/>
        <v>0</v>
      </c>
      <c r="R48" s="35" t="str">
        <f t="shared" si="16"/>
        <v>0</v>
      </c>
      <c r="S48" s="35">
        <f t="shared" si="17"/>
        <v>70</v>
      </c>
      <c r="T48" s="13">
        <f t="shared" si="18"/>
        <v>0</v>
      </c>
      <c r="U48" s="13">
        <f t="shared" si="19"/>
        <v>0</v>
      </c>
      <c r="V48" s="13">
        <f t="shared" si="20"/>
        <v>0</v>
      </c>
      <c r="W48" s="13">
        <f t="shared" si="21"/>
        <v>0</v>
      </c>
      <c r="X48" s="13">
        <f t="shared" si="22"/>
        <v>0</v>
      </c>
      <c r="Y48" s="35" t="str">
        <f t="shared" si="23"/>
        <v>0</v>
      </c>
      <c r="Z48" s="35" t="str">
        <f t="shared" si="15"/>
        <v>10</v>
      </c>
      <c r="AA48" s="36">
        <v>80</v>
      </c>
      <c r="AB48" s="39">
        <v>39</v>
      </c>
      <c r="AF48" s="49"/>
      <c r="AG48" s="49"/>
    </row>
    <row r="49" spans="1:33" s="14" customFormat="1" x14ac:dyDescent="0.3">
      <c r="A49" s="12">
        <v>197</v>
      </c>
      <c r="B49" s="12" t="s">
        <v>230</v>
      </c>
      <c r="C49" s="12"/>
      <c r="D49" s="12"/>
      <c r="E49" s="12"/>
      <c r="F49" s="12"/>
      <c r="G49" s="12">
        <v>8</v>
      </c>
      <c r="H49" s="12"/>
      <c r="I49" s="12"/>
      <c r="J49" s="12"/>
      <c r="K49" s="12"/>
      <c r="L49" s="12"/>
      <c r="M49" s="34"/>
      <c r="N49" s="12">
        <v>27</v>
      </c>
      <c r="O49" s="13">
        <f t="shared" si="11"/>
        <v>0</v>
      </c>
      <c r="P49" s="13">
        <f t="shared" si="24"/>
        <v>0</v>
      </c>
      <c r="Q49" s="13">
        <f t="shared" si="25"/>
        <v>0</v>
      </c>
      <c r="R49" s="35" t="str">
        <f t="shared" si="16"/>
        <v>0</v>
      </c>
      <c r="S49" s="35">
        <f t="shared" si="17"/>
        <v>70</v>
      </c>
      <c r="T49" s="13">
        <f t="shared" si="18"/>
        <v>0</v>
      </c>
      <c r="U49" s="13">
        <f t="shared" si="19"/>
        <v>0</v>
      </c>
      <c r="V49" s="13">
        <f t="shared" si="20"/>
        <v>0</v>
      </c>
      <c r="W49" s="13">
        <f t="shared" si="21"/>
        <v>0</v>
      </c>
      <c r="X49" s="13">
        <f t="shared" si="22"/>
        <v>0</v>
      </c>
      <c r="Y49" s="35" t="str">
        <f t="shared" si="23"/>
        <v>0</v>
      </c>
      <c r="Z49" s="35" t="str">
        <f t="shared" si="15"/>
        <v>10</v>
      </c>
      <c r="AA49" s="36">
        <v>80</v>
      </c>
      <c r="AB49" s="32">
        <v>40</v>
      </c>
      <c r="AF49" s="49"/>
      <c r="AG49" s="49"/>
    </row>
    <row r="50" spans="1:33" s="14" customFormat="1" x14ac:dyDescent="0.3">
      <c r="A50" s="12">
        <v>135</v>
      </c>
      <c r="B50" s="12" t="s">
        <v>192</v>
      </c>
      <c r="C50" s="12"/>
      <c r="D50" s="12"/>
      <c r="E50" s="12"/>
      <c r="F50" s="12"/>
      <c r="G50" s="12">
        <v>6</v>
      </c>
      <c r="H50" s="12"/>
      <c r="I50" s="12"/>
      <c r="J50" s="12"/>
      <c r="K50" s="12"/>
      <c r="L50" s="12"/>
      <c r="M50" s="34">
        <v>0.67</v>
      </c>
      <c r="N50" s="12">
        <v>26</v>
      </c>
      <c r="O50" s="13">
        <f>$C50*17</f>
        <v>0</v>
      </c>
      <c r="P50" s="13">
        <f>IF($D50&gt;=17,$C50*17,$D50*$C50)</f>
        <v>0</v>
      </c>
      <c r="Q50" s="13">
        <f>$E50*17</f>
        <v>0</v>
      </c>
      <c r="R50" s="35" t="str">
        <f>IF($F50&gt;3,20+($F50-3)*10,IF($F50=0,"0",IF($F50&lt;=3,"20","0")))</f>
        <v>0</v>
      </c>
      <c r="S50" s="35">
        <f>IF($G50&gt;3,20+($G50-3)*10,IF($G50=0,"0",IF($G50&lt;=3,"20","0")))</f>
        <v>50</v>
      </c>
      <c r="T50" s="13">
        <f>IF($H50&gt;=3,15,0)</f>
        <v>0</v>
      </c>
      <c r="U50" s="13">
        <f>IF($I50&gt;=3,15,0)</f>
        <v>0</v>
      </c>
      <c r="V50" s="13">
        <f>IF($J50&lt;=2,$J50*5,($J50-2)*10 + (2*5))</f>
        <v>0</v>
      </c>
      <c r="W50" s="13">
        <f>$K50*10</f>
        <v>0</v>
      </c>
      <c r="X50" s="13">
        <f>$L50*10</f>
        <v>0</v>
      </c>
      <c r="Y50" s="35" t="str">
        <f>IF($M50&lt;50%,"0",IF($M50&lt;60%,"10",IF($M50&lt;67%,"12",IF($M50&lt;70%,"15","17"))))</f>
        <v>15</v>
      </c>
      <c r="Z50" s="35" t="str">
        <f>IF($N50=0,"0",IF($N50&lt;=50,"10","20"))</f>
        <v>10</v>
      </c>
      <c r="AA50" s="36">
        <v>75</v>
      </c>
      <c r="AB50" s="39">
        <v>41</v>
      </c>
      <c r="AF50" s="49"/>
      <c r="AG50" s="49"/>
    </row>
    <row r="51" spans="1:33" s="14" customFormat="1" x14ac:dyDescent="0.3">
      <c r="A51" s="12">
        <v>92</v>
      </c>
      <c r="B51" s="12" t="s">
        <v>67</v>
      </c>
      <c r="C51" s="12"/>
      <c r="D51" s="12"/>
      <c r="E51" s="12"/>
      <c r="F51" s="12"/>
      <c r="G51" s="12">
        <v>4</v>
      </c>
      <c r="H51" s="12">
        <v>3</v>
      </c>
      <c r="I51" s="12"/>
      <c r="J51" s="12">
        <v>3</v>
      </c>
      <c r="K51" s="12"/>
      <c r="L51" s="12"/>
      <c r="M51" s="34"/>
      <c r="N51" s="12">
        <v>38</v>
      </c>
      <c r="O51" s="13">
        <f t="shared" si="11"/>
        <v>0</v>
      </c>
      <c r="P51" s="13">
        <f t="shared" si="24"/>
        <v>0</v>
      </c>
      <c r="Q51" s="13">
        <f t="shared" si="25"/>
        <v>0</v>
      </c>
      <c r="R51" s="35" t="str">
        <f t="shared" si="16"/>
        <v>0</v>
      </c>
      <c r="S51" s="35">
        <f t="shared" si="17"/>
        <v>30</v>
      </c>
      <c r="T51" s="13">
        <f t="shared" si="18"/>
        <v>15</v>
      </c>
      <c r="U51" s="13">
        <f t="shared" si="19"/>
        <v>0</v>
      </c>
      <c r="V51" s="13">
        <f t="shared" si="20"/>
        <v>20</v>
      </c>
      <c r="W51" s="13">
        <f t="shared" si="21"/>
        <v>0</v>
      </c>
      <c r="X51" s="13">
        <f t="shared" si="22"/>
        <v>0</v>
      </c>
      <c r="Y51" s="35" t="str">
        <f t="shared" si="23"/>
        <v>0</v>
      </c>
      <c r="Z51" s="35" t="str">
        <f t="shared" si="15"/>
        <v>10</v>
      </c>
      <c r="AA51" s="36">
        <v>75</v>
      </c>
      <c r="AB51" s="32">
        <v>42</v>
      </c>
      <c r="AF51" s="49"/>
      <c r="AG51" s="49"/>
    </row>
    <row r="52" spans="1:33" s="14" customFormat="1" x14ac:dyDescent="0.3">
      <c r="A52" s="12">
        <v>160</v>
      </c>
      <c r="B52" s="12" t="s">
        <v>185</v>
      </c>
      <c r="C52" s="12"/>
      <c r="D52" s="12"/>
      <c r="E52" s="12"/>
      <c r="F52" s="12"/>
      <c r="G52" s="12"/>
      <c r="H52" s="12">
        <v>3</v>
      </c>
      <c r="I52" s="12"/>
      <c r="J52" s="12">
        <v>3</v>
      </c>
      <c r="K52" s="12">
        <v>3</v>
      </c>
      <c r="L52" s="12"/>
      <c r="M52" s="34"/>
      <c r="N52" s="12">
        <v>40</v>
      </c>
      <c r="O52" s="13">
        <f t="shared" si="11"/>
        <v>0</v>
      </c>
      <c r="P52" s="13">
        <f t="shared" si="24"/>
        <v>0</v>
      </c>
      <c r="Q52" s="13">
        <f t="shared" si="25"/>
        <v>0</v>
      </c>
      <c r="R52" s="35" t="str">
        <f t="shared" si="16"/>
        <v>0</v>
      </c>
      <c r="S52" s="35" t="str">
        <f t="shared" si="17"/>
        <v>0</v>
      </c>
      <c r="T52" s="13">
        <f t="shared" si="18"/>
        <v>15</v>
      </c>
      <c r="U52" s="13">
        <f t="shared" si="19"/>
        <v>0</v>
      </c>
      <c r="V52" s="13">
        <f t="shared" si="20"/>
        <v>20</v>
      </c>
      <c r="W52" s="13">
        <f t="shared" si="21"/>
        <v>30</v>
      </c>
      <c r="X52" s="13">
        <f t="shared" si="22"/>
        <v>0</v>
      </c>
      <c r="Y52" s="35" t="str">
        <f t="shared" si="23"/>
        <v>0</v>
      </c>
      <c r="Z52" s="35" t="str">
        <f t="shared" si="15"/>
        <v>10</v>
      </c>
      <c r="AA52" s="36">
        <v>75</v>
      </c>
      <c r="AB52" s="39">
        <v>43</v>
      </c>
      <c r="AF52" s="49"/>
      <c r="AG52" s="49"/>
    </row>
    <row r="53" spans="1:33" s="14" customFormat="1" x14ac:dyDescent="0.3">
      <c r="A53" s="12">
        <v>165</v>
      </c>
      <c r="B53" s="12" t="s">
        <v>271</v>
      </c>
      <c r="C53" s="12"/>
      <c r="D53" s="12"/>
      <c r="E53" s="12"/>
      <c r="F53" s="12"/>
      <c r="G53" s="12">
        <v>7</v>
      </c>
      <c r="H53" s="12"/>
      <c r="I53" s="12"/>
      <c r="J53" s="12"/>
      <c r="K53" s="12"/>
      <c r="L53" s="12"/>
      <c r="M53" s="34"/>
      <c r="N53" s="12">
        <v>19</v>
      </c>
      <c r="O53" s="13">
        <f>$C53*17</f>
        <v>0</v>
      </c>
      <c r="P53" s="13">
        <f>IF($D53&gt;=17,$C53*17,$D53*$C53)</f>
        <v>0</v>
      </c>
      <c r="Q53" s="13">
        <f>$E53*17</f>
        <v>0</v>
      </c>
      <c r="R53" s="35" t="str">
        <f>IF($F53&gt;3,20+($F53-3)*10,IF($F53=0,"0",IF($F53&lt;=3,"20","0")))</f>
        <v>0</v>
      </c>
      <c r="S53" s="35">
        <f>IF($G53&gt;3,20+($G53-3)*10,IF($G53=0,"0",IF($G53&lt;=3,"20","0")))</f>
        <v>60</v>
      </c>
      <c r="T53" s="13">
        <f>IF($H53&gt;=3,15,0)</f>
        <v>0</v>
      </c>
      <c r="U53" s="13">
        <f>IF($I53&gt;=3,15,0)</f>
        <v>0</v>
      </c>
      <c r="V53" s="13">
        <f>IF($J53&lt;=2,$J53*5,($J53-2)*10 + (2*5))</f>
        <v>0</v>
      </c>
      <c r="W53" s="13">
        <f>$K53*10</f>
        <v>0</v>
      </c>
      <c r="X53" s="13">
        <f>$L53*10</f>
        <v>0</v>
      </c>
      <c r="Y53" s="35" t="str">
        <f>IF($M53&lt;50%,"0",IF($M53&lt;60%,"10",IF($M53&lt;67%,"12",IF($M53&lt;70%,"15","17"))))</f>
        <v>0</v>
      </c>
      <c r="Z53" s="35" t="str">
        <f>IF($N53=0,"0",IF($N53&lt;=50,"10","20"))</f>
        <v>10</v>
      </c>
      <c r="AA53" s="36">
        <v>70</v>
      </c>
      <c r="AB53" s="32">
        <v>44</v>
      </c>
      <c r="AF53" s="49"/>
      <c r="AG53" s="49"/>
    </row>
    <row r="54" spans="1:33" s="14" customFormat="1" x14ac:dyDescent="0.3">
      <c r="A54" s="12">
        <v>103</v>
      </c>
      <c r="B54" s="12" t="s">
        <v>70</v>
      </c>
      <c r="C54" s="12"/>
      <c r="D54" s="12"/>
      <c r="E54" s="12"/>
      <c r="F54" s="12"/>
      <c r="G54" s="12">
        <v>4</v>
      </c>
      <c r="H54" s="12"/>
      <c r="I54" s="12"/>
      <c r="J54" s="12">
        <v>2</v>
      </c>
      <c r="K54" s="12">
        <v>2</v>
      </c>
      <c r="L54" s="12"/>
      <c r="M54" s="34"/>
      <c r="N54" s="12">
        <v>47</v>
      </c>
      <c r="O54" s="13">
        <f>$C54*17</f>
        <v>0</v>
      </c>
      <c r="P54" s="13">
        <f>IF($D54&gt;=17,$C54*17,$D54*$C54)</f>
        <v>0</v>
      </c>
      <c r="Q54" s="13">
        <f>$E54*17</f>
        <v>0</v>
      </c>
      <c r="R54" s="35" t="str">
        <f>IF($F54&gt;3,20+($F54-3)*10,IF($F54=0,"0",IF($F54&lt;=3,"20","0")))</f>
        <v>0</v>
      </c>
      <c r="S54" s="35">
        <f>IF($G54&gt;3,20+($G54-3)*10,IF($G54=0,"0",IF($G54&lt;=3,"20","0")))</f>
        <v>30</v>
      </c>
      <c r="T54" s="13">
        <f>IF($H54&gt;=3,15,0)</f>
        <v>0</v>
      </c>
      <c r="U54" s="13">
        <f>IF($I54&gt;=3,15,0)</f>
        <v>0</v>
      </c>
      <c r="V54" s="13">
        <f>IF($J54&lt;=2,$J54*5,($J54-2)*10 + (2*5))</f>
        <v>10</v>
      </c>
      <c r="W54" s="13">
        <f>$K54*10</f>
        <v>20</v>
      </c>
      <c r="X54" s="13">
        <f>$L54*10</f>
        <v>0</v>
      </c>
      <c r="Y54" s="35" t="str">
        <f>IF($M54&lt;50%,"0",IF($M54&lt;60%,"10",IF($M54&lt;67%,"12",IF($M54&lt;70%,"15","17"))))</f>
        <v>0</v>
      </c>
      <c r="Z54" s="35" t="str">
        <f>IF($N54=0,"0",IF($N54&lt;=50,"10","20"))</f>
        <v>10</v>
      </c>
      <c r="AA54" s="36">
        <v>70</v>
      </c>
      <c r="AB54" s="39">
        <v>45</v>
      </c>
      <c r="AF54" s="49"/>
      <c r="AG54" s="49"/>
    </row>
    <row r="55" spans="1:33" s="14" customFormat="1" x14ac:dyDescent="0.3">
      <c r="A55" s="12">
        <v>23</v>
      </c>
      <c r="B55" s="12" t="s">
        <v>174</v>
      </c>
      <c r="C55" s="12"/>
      <c r="D55" s="12"/>
      <c r="E55" s="12"/>
      <c r="F55" s="12"/>
      <c r="G55" s="12"/>
      <c r="H55" s="12">
        <v>3</v>
      </c>
      <c r="I55" s="12"/>
      <c r="J55" s="12">
        <v>3</v>
      </c>
      <c r="K55" s="12"/>
      <c r="L55" s="12"/>
      <c r="M55" s="34">
        <v>0.67</v>
      </c>
      <c r="N55" s="12">
        <v>52</v>
      </c>
      <c r="O55" s="13">
        <f t="shared" si="11"/>
        <v>0</v>
      </c>
      <c r="P55" s="13">
        <f t="shared" si="24"/>
        <v>0</v>
      </c>
      <c r="Q55" s="13">
        <f t="shared" si="25"/>
        <v>0</v>
      </c>
      <c r="R55" s="35" t="str">
        <f t="shared" si="16"/>
        <v>0</v>
      </c>
      <c r="S55" s="35" t="str">
        <f t="shared" si="17"/>
        <v>0</v>
      </c>
      <c r="T55" s="13">
        <f t="shared" si="18"/>
        <v>15</v>
      </c>
      <c r="U55" s="13">
        <f t="shared" si="19"/>
        <v>0</v>
      </c>
      <c r="V55" s="13">
        <f t="shared" si="20"/>
        <v>20</v>
      </c>
      <c r="W55" s="13">
        <f t="shared" si="21"/>
        <v>0</v>
      </c>
      <c r="X55" s="13">
        <f t="shared" si="22"/>
        <v>0</v>
      </c>
      <c r="Y55" s="35" t="str">
        <f t="shared" si="23"/>
        <v>15</v>
      </c>
      <c r="Z55" s="35" t="str">
        <f t="shared" si="15"/>
        <v>20</v>
      </c>
      <c r="AA55" s="36">
        <v>70</v>
      </c>
      <c r="AB55" s="32">
        <v>46</v>
      </c>
      <c r="AF55" s="49"/>
      <c r="AG55" s="49"/>
    </row>
    <row r="56" spans="1:33" s="14" customFormat="1" x14ac:dyDescent="0.3">
      <c r="A56" s="12">
        <v>57</v>
      </c>
      <c r="B56" s="12" t="s">
        <v>178</v>
      </c>
      <c r="C56" s="12"/>
      <c r="D56" s="12"/>
      <c r="E56" s="12"/>
      <c r="F56" s="12"/>
      <c r="G56" s="12">
        <v>5</v>
      </c>
      <c r="H56" s="12"/>
      <c r="I56" s="12"/>
      <c r="J56" s="12">
        <v>1</v>
      </c>
      <c r="K56" s="12"/>
      <c r="L56" s="12"/>
      <c r="M56" s="34"/>
      <c r="N56" s="12">
        <v>52</v>
      </c>
      <c r="O56" s="13">
        <f t="shared" si="11"/>
        <v>0</v>
      </c>
      <c r="P56" s="13">
        <f t="shared" si="24"/>
        <v>0</v>
      </c>
      <c r="Q56" s="13">
        <f t="shared" si="25"/>
        <v>0</v>
      </c>
      <c r="R56" s="35" t="str">
        <f t="shared" si="16"/>
        <v>0</v>
      </c>
      <c r="S56" s="35">
        <f t="shared" si="17"/>
        <v>40</v>
      </c>
      <c r="T56" s="13">
        <f t="shared" si="18"/>
        <v>0</v>
      </c>
      <c r="U56" s="13">
        <f t="shared" si="19"/>
        <v>0</v>
      </c>
      <c r="V56" s="13">
        <f t="shared" si="20"/>
        <v>5</v>
      </c>
      <c r="W56" s="13">
        <f t="shared" si="21"/>
        <v>0</v>
      </c>
      <c r="X56" s="13">
        <f t="shared" si="22"/>
        <v>0</v>
      </c>
      <c r="Y56" s="35" t="str">
        <f t="shared" si="23"/>
        <v>0</v>
      </c>
      <c r="Z56" s="35" t="str">
        <f t="shared" si="15"/>
        <v>20</v>
      </c>
      <c r="AA56" s="36">
        <v>65</v>
      </c>
      <c r="AB56" s="39">
        <v>47</v>
      </c>
      <c r="AF56" s="49"/>
      <c r="AG56" s="49"/>
    </row>
    <row r="57" spans="1:33" s="14" customFormat="1" x14ac:dyDescent="0.3">
      <c r="A57" s="12">
        <v>63</v>
      </c>
      <c r="B57" s="12" t="s">
        <v>248</v>
      </c>
      <c r="C57" s="12"/>
      <c r="D57" s="12"/>
      <c r="E57" s="12"/>
      <c r="F57" s="12"/>
      <c r="G57" s="12">
        <v>5</v>
      </c>
      <c r="H57" s="12"/>
      <c r="I57" s="12"/>
      <c r="J57" s="12"/>
      <c r="K57" s="12"/>
      <c r="L57" s="12"/>
      <c r="M57" s="34">
        <v>0.67</v>
      </c>
      <c r="N57" s="12">
        <v>21</v>
      </c>
      <c r="O57" s="13">
        <f t="shared" si="11"/>
        <v>0</v>
      </c>
      <c r="P57" s="13">
        <f t="shared" si="24"/>
        <v>0</v>
      </c>
      <c r="Q57" s="13">
        <f t="shared" si="25"/>
        <v>0</v>
      </c>
      <c r="R57" s="35" t="str">
        <f t="shared" si="16"/>
        <v>0</v>
      </c>
      <c r="S57" s="35">
        <f t="shared" si="17"/>
        <v>40</v>
      </c>
      <c r="T57" s="13">
        <f t="shared" si="18"/>
        <v>0</v>
      </c>
      <c r="U57" s="13">
        <f t="shared" si="19"/>
        <v>0</v>
      </c>
      <c r="V57" s="13">
        <f t="shared" si="20"/>
        <v>0</v>
      </c>
      <c r="W57" s="13">
        <f t="shared" si="21"/>
        <v>0</v>
      </c>
      <c r="X57" s="13">
        <f t="shared" si="22"/>
        <v>0</v>
      </c>
      <c r="Y57" s="35" t="str">
        <f t="shared" si="23"/>
        <v>15</v>
      </c>
      <c r="Z57" s="35" t="str">
        <f t="shared" si="15"/>
        <v>10</v>
      </c>
      <c r="AA57" s="36">
        <v>65</v>
      </c>
      <c r="AB57" s="32">
        <v>48</v>
      </c>
      <c r="AF57" s="49"/>
      <c r="AG57" s="49"/>
    </row>
    <row r="58" spans="1:33" s="18" customFormat="1" x14ac:dyDescent="0.3">
      <c r="A58" s="17">
        <v>74</v>
      </c>
      <c r="B58" s="12" t="s">
        <v>62</v>
      </c>
      <c r="C58" s="12"/>
      <c r="D58" s="12"/>
      <c r="E58" s="12"/>
      <c r="F58" s="12"/>
      <c r="G58" s="12">
        <v>4</v>
      </c>
      <c r="H58" s="12">
        <v>3</v>
      </c>
      <c r="I58" s="12"/>
      <c r="J58" s="12"/>
      <c r="K58" s="12"/>
      <c r="L58" s="12"/>
      <c r="M58" s="34"/>
      <c r="N58" s="12">
        <v>61</v>
      </c>
      <c r="O58" s="13">
        <f>$C58*17</f>
        <v>0</v>
      </c>
      <c r="P58" s="13">
        <f>IF($D58&gt;=17,$C58*17,$D58*$C58)</f>
        <v>0</v>
      </c>
      <c r="Q58" s="13">
        <f>$E58*17</f>
        <v>0</v>
      </c>
      <c r="R58" s="35" t="str">
        <f>IF($F58&gt;3,20+($F58-3)*10,IF($F58=0,"0",IF($F58&lt;=3,"20","0")))</f>
        <v>0</v>
      </c>
      <c r="S58" s="35">
        <f>IF($G58&gt;3,20+($G58-3)*10,IF($G58=0,"0",IF($G58&lt;=3,"20","0")))</f>
        <v>30</v>
      </c>
      <c r="T58" s="13">
        <f>IF($H58&gt;=3,15,0)</f>
        <v>15</v>
      </c>
      <c r="U58" s="13">
        <f>IF($I58&gt;=3,15,0)</f>
        <v>0</v>
      </c>
      <c r="V58" s="13">
        <f>IF($J58&lt;=2,$J58*5,($J58-2)*10 + (2*5))</f>
        <v>0</v>
      </c>
      <c r="W58" s="13">
        <f>$K58*10</f>
        <v>0</v>
      </c>
      <c r="X58" s="13">
        <f>$L58*10</f>
        <v>0</v>
      </c>
      <c r="Y58" s="35" t="str">
        <f>IF($M58&lt;50%,"0",IF($M58&lt;60%,"10",IF($M58&lt;67%,"12",IF($M58&lt;70%,"15","17"))))</f>
        <v>0</v>
      </c>
      <c r="Z58" s="35" t="str">
        <f>IF($N58=0,"0",IF($N58&lt;=50,"10","20"))</f>
        <v>20</v>
      </c>
      <c r="AA58" s="36">
        <v>65</v>
      </c>
      <c r="AB58" s="39">
        <v>49</v>
      </c>
      <c r="AF58" s="49"/>
      <c r="AG58" s="49"/>
    </row>
    <row r="59" spans="1:33" s="14" customFormat="1" x14ac:dyDescent="0.3">
      <c r="A59" s="12">
        <v>73</v>
      </c>
      <c r="B59" s="12" t="s">
        <v>61</v>
      </c>
      <c r="C59" s="12"/>
      <c r="D59" s="12"/>
      <c r="E59" s="12"/>
      <c r="F59" s="12"/>
      <c r="G59" s="12">
        <v>4</v>
      </c>
      <c r="H59" s="12">
        <v>3</v>
      </c>
      <c r="I59" s="12"/>
      <c r="J59" s="12"/>
      <c r="K59" s="12"/>
      <c r="L59" s="12"/>
      <c r="M59" s="34"/>
      <c r="N59" s="12">
        <v>55</v>
      </c>
      <c r="O59" s="13">
        <f t="shared" si="11"/>
        <v>0</v>
      </c>
      <c r="P59" s="13">
        <f t="shared" si="24"/>
        <v>0</v>
      </c>
      <c r="Q59" s="13">
        <f t="shared" si="25"/>
        <v>0</v>
      </c>
      <c r="R59" s="35" t="str">
        <f t="shared" si="16"/>
        <v>0</v>
      </c>
      <c r="S59" s="35">
        <f t="shared" si="17"/>
        <v>30</v>
      </c>
      <c r="T59" s="13">
        <f t="shared" si="18"/>
        <v>15</v>
      </c>
      <c r="U59" s="13">
        <f t="shared" si="19"/>
        <v>0</v>
      </c>
      <c r="V59" s="13">
        <f t="shared" si="20"/>
        <v>0</v>
      </c>
      <c r="W59" s="13">
        <f t="shared" si="21"/>
        <v>0</v>
      </c>
      <c r="X59" s="13">
        <f t="shared" si="22"/>
        <v>0</v>
      </c>
      <c r="Y59" s="35" t="str">
        <f t="shared" si="23"/>
        <v>0</v>
      </c>
      <c r="Z59" s="35" t="str">
        <f t="shared" si="15"/>
        <v>20</v>
      </c>
      <c r="AA59" s="36">
        <v>65</v>
      </c>
      <c r="AB59" s="32">
        <v>50</v>
      </c>
      <c r="AF59" s="49"/>
      <c r="AG59" s="49"/>
    </row>
    <row r="60" spans="1:33" s="14" customFormat="1" x14ac:dyDescent="0.3">
      <c r="A60" s="12">
        <v>81</v>
      </c>
      <c r="B60" s="12" t="s">
        <v>252</v>
      </c>
      <c r="C60" s="12"/>
      <c r="D60" s="12"/>
      <c r="E60" s="12"/>
      <c r="F60" s="12"/>
      <c r="G60" s="12">
        <v>5</v>
      </c>
      <c r="H60" s="12"/>
      <c r="I60" s="12"/>
      <c r="J60" s="12">
        <v>2</v>
      </c>
      <c r="K60" s="12"/>
      <c r="L60" s="12"/>
      <c r="M60" s="34"/>
      <c r="N60" s="12">
        <v>36</v>
      </c>
      <c r="O60" s="13">
        <v>0</v>
      </c>
      <c r="P60" s="13">
        <v>0</v>
      </c>
      <c r="Q60" s="13">
        <v>0</v>
      </c>
      <c r="R60" s="35">
        <v>0</v>
      </c>
      <c r="S60" s="35">
        <v>40</v>
      </c>
      <c r="T60" s="13">
        <v>0</v>
      </c>
      <c r="U60" s="13">
        <v>0</v>
      </c>
      <c r="V60" s="13">
        <f t="shared" si="20"/>
        <v>10</v>
      </c>
      <c r="W60" s="13">
        <v>0</v>
      </c>
      <c r="X60" s="13">
        <v>0</v>
      </c>
      <c r="Y60" s="35">
        <v>0</v>
      </c>
      <c r="Z60" s="35" t="str">
        <f t="shared" si="15"/>
        <v>10</v>
      </c>
      <c r="AA60" s="36">
        <v>60</v>
      </c>
      <c r="AB60" s="39">
        <v>51</v>
      </c>
      <c r="AF60" s="49"/>
      <c r="AG60" s="49"/>
    </row>
    <row r="61" spans="1:33" s="14" customFormat="1" x14ac:dyDescent="0.3">
      <c r="A61" s="12">
        <v>123</v>
      </c>
      <c r="B61" s="12" t="s">
        <v>276</v>
      </c>
      <c r="C61" s="12"/>
      <c r="D61" s="12"/>
      <c r="E61" s="12"/>
      <c r="F61" s="12"/>
      <c r="G61" s="12">
        <v>5</v>
      </c>
      <c r="H61" s="12"/>
      <c r="I61" s="12"/>
      <c r="J61" s="12"/>
      <c r="K61" s="12"/>
      <c r="L61" s="12"/>
      <c r="M61" s="34"/>
      <c r="N61" s="12">
        <v>65</v>
      </c>
      <c r="O61" s="13">
        <f>$C61*17</f>
        <v>0</v>
      </c>
      <c r="P61" s="13">
        <f>IF($D61&gt;=17,$C61*17,$D61*$C61)</f>
        <v>0</v>
      </c>
      <c r="Q61" s="13">
        <f>$E61*17</f>
        <v>0</v>
      </c>
      <c r="R61" s="35" t="str">
        <f>IF($F61&gt;3,20+($F61-3)*10,IF($F61=0,"0",IF($F61&lt;=3,"20","0")))</f>
        <v>0</v>
      </c>
      <c r="S61" s="35">
        <f>IF($G61&gt;3,20+($G61-3)*10,IF($G61=0,"0",IF($G61&lt;=3,"20","0")))</f>
        <v>40</v>
      </c>
      <c r="T61" s="13">
        <f>IF($H61&gt;=3,15,0)</f>
        <v>0</v>
      </c>
      <c r="U61" s="13">
        <f>IF($I61&gt;=3,15,0)</f>
        <v>0</v>
      </c>
      <c r="V61" s="13">
        <f>IF($J61&lt;=2,$J61*5,($J61-2)*10 + (2*5))</f>
        <v>0</v>
      </c>
      <c r="W61" s="13">
        <f>$K61*10</f>
        <v>0</v>
      </c>
      <c r="X61" s="13">
        <f>$L61*10</f>
        <v>0</v>
      </c>
      <c r="Y61" s="35" t="str">
        <f>IF($M61&lt;50%,"0",IF($M61&lt;60%,"10",IF($M61&lt;67%,"12",IF($M61&lt;70%,"15","17"))))</f>
        <v>0</v>
      </c>
      <c r="Z61" s="35" t="str">
        <f>IF($N61=0,"0",IF($N61&lt;=50,"10","20"))</f>
        <v>20</v>
      </c>
      <c r="AA61" s="36">
        <v>60</v>
      </c>
      <c r="AB61" s="32">
        <v>52</v>
      </c>
      <c r="AF61" s="49"/>
      <c r="AG61" s="49"/>
    </row>
    <row r="62" spans="1:33" s="14" customFormat="1" x14ac:dyDescent="0.3">
      <c r="A62" s="12">
        <v>101</v>
      </c>
      <c r="B62" s="17" t="s">
        <v>283</v>
      </c>
      <c r="C62" s="12"/>
      <c r="D62" s="12"/>
      <c r="E62" s="12"/>
      <c r="F62" s="12"/>
      <c r="G62" s="12">
        <v>5</v>
      </c>
      <c r="H62" s="12"/>
      <c r="I62" s="12"/>
      <c r="J62" s="12"/>
      <c r="K62" s="12"/>
      <c r="L62" s="12"/>
      <c r="M62" s="34"/>
      <c r="N62" s="12">
        <v>61</v>
      </c>
      <c r="O62" s="13">
        <f t="shared" ref="O62:O92" si="26">$C62*17</f>
        <v>0</v>
      </c>
      <c r="P62" s="13">
        <f t="shared" ref="P62:P66" si="27">IF($D62&gt;=17,$C62*17,$D62*$C62)</f>
        <v>0</v>
      </c>
      <c r="Q62" s="13">
        <f t="shared" ref="Q62:Q92" si="28">$E62*17</f>
        <v>0</v>
      </c>
      <c r="R62" s="35" t="str">
        <f t="shared" ref="R62:R92" si="29">IF($F62&gt;3,20+($F62-3)*10,IF($F62=0,"0",IF($F62&lt;=3,"20","0")))</f>
        <v>0</v>
      </c>
      <c r="S62" s="35">
        <f t="shared" ref="S62:S92" si="30">IF($G62&gt;3,20+($G62-3)*10,IF($G62=0,"0",IF($G62&lt;=3,"20","0")))</f>
        <v>40</v>
      </c>
      <c r="T62" s="13">
        <f t="shared" ref="T62:T92" si="31">IF($H62&gt;=3,15,0)</f>
        <v>0</v>
      </c>
      <c r="U62" s="13">
        <f t="shared" ref="U62:U92" si="32">IF($I62&gt;=3,15,0)</f>
        <v>0</v>
      </c>
      <c r="V62" s="13">
        <f t="shared" si="20"/>
        <v>0</v>
      </c>
      <c r="W62" s="13">
        <f t="shared" ref="W62:W92" si="33">$K62*10</f>
        <v>0</v>
      </c>
      <c r="X62" s="13">
        <f t="shared" ref="X62:X92" si="34">$L62*10</f>
        <v>0</v>
      </c>
      <c r="Y62" s="35" t="str">
        <f t="shared" ref="Y62:Y92" si="35">IF($M62&lt;50%,"0",IF($M62&lt;60%,"10",IF($M62&lt;67%,"12",IF($M62&lt;70%,"15","17"))))</f>
        <v>0</v>
      </c>
      <c r="Z62" s="35" t="str">
        <f t="shared" si="15"/>
        <v>20</v>
      </c>
      <c r="AA62" s="36">
        <v>60</v>
      </c>
      <c r="AB62" s="39">
        <v>53</v>
      </c>
      <c r="AF62" s="49"/>
      <c r="AG62" s="49"/>
    </row>
    <row r="63" spans="1:33" s="14" customFormat="1" x14ac:dyDescent="0.3">
      <c r="A63" s="12">
        <v>199</v>
      </c>
      <c r="B63" s="17" t="s">
        <v>282</v>
      </c>
      <c r="C63" s="12"/>
      <c r="D63" s="12"/>
      <c r="E63" s="12"/>
      <c r="F63" s="12"/>
      <c r="G63" s="12">
        <v>5</v>
      </c>
      <c r="H63" s="12"/>
      <c r="I63" s="12"/>
      <c r="J63" s="12"/>
      <c r="K63" s="12"/>
      <c r="L63" s="12"/>
      <c r="M63" s="34"/>
      <c r="N63" s="12">
        <v>53</v>
      </c>
      <c r="O63" s="13">
        <f t="shared" si="26"/>
        <v>0</v>
      </c>
      <c r="P63" s="13">
        <f t="shared" si="27"/>
        <v>0</v>
      </c>
      <c r="Q63" s="13">
        <f t="shared" si="28"/>
        <v>0</v>
      </c>
      <c r="R63" s="35" t="str">
        <f t="shared" si="29"/>
        <v>0</v>
      </c>
      <c r="S63" s="35">
        <f t="shared" si="30"/>
        <v>40</v>
      </c>
      <c r="T63" s="13">
        <f t="shared" si="31"/>
        <v>0</v>
      </c>
      <c r="U63" s="13">
        <f t="shared" si="32"/>
        <v>0</v>
      </c>
      <c r="V63" s="13">
        <f t="shared" si="20"/>
        <v>0</v>
      </c>
      <c r="W63" s="13">
        <f t="shared" si="33"/>
        <v>0</v>
      </c>
      <c r="X63" s="13">
        <f t="shared" si="34"/>
        <v>0</v>
      </c>
      <c r="Y63" s="35" t="str">
        <f t="shared" si="35"/>
        <v>0</v>
      </c>
      <c r="Z63" s="35" t="str">
        <f t="shared" si="15"/>
        <v>20</v>
      </c>
      <c r="AA63" s="36">
        <v>60</v>
      </c>
      <c r="AB63" s="32">
        <v>54</v>
      </c>
      <c r="AF63" s="49"/>
      <c r="AG63" s="49"/>
    </row>
    <row r="64" spans="1:33" s="14" customFormat="1" x14ac:dyDescent="0.3">
      <c r="A64" s="12">
        <v>99</v>
      </c>
      <c r="B64" s="17" t="s">
        <v>284</v>
      </c>
      <c r="C64" s="12"/>
      <c r="D64" s="12"/>
      <c r="E64" s="12"/>
      <c r="F64" s="12"/>
      <c r="G64" s="12">
        <v>4</v>
      </c>
      <c r="H64" s="12"/>
      <c r="I64" s="12"/>
      <c r="J64" s="12">
        <v>1</v>
      </c>
      <c r="K64" s="12">
        <v>1</v>
      </c>
      <c r="L64" s="12"/>
      <c r="M64" s="34"/>
      <c r="N64" s="12">
        <v>26</v>
      </c>
      <c r="O64" s="13">
        <f t="shared" si="26"/>
        <v>0</v>
      </c>
      <c r="P64" s="13">
        <f t="shared" si="27"/>
        <v>0</v>
      </c>
      <c r="Q64" s="13">
        <f t="shared" si="28"/>
        <v>0</v>
      </c>
      <c r="R64" s="35" t="str">
        <f t="shared" si="29"/>
        <v>0</v>
      </c>
      <c r="S64" s="35">
        <f t="shared" si="30"/>
        <v>30</v>
      </c>
      <c r="T64" s="13">
        <f t="shared" si="31"/>
        <v>0</v>
      </c>
      <c r="U64" s="13">
        <f t="shared" si="32"/>
        <v>0</v>
      </c>
      <c r="V64" s="13">
        <f t="shared" si="20"/>
        <v>5</v>
      </c>
      <c r="W64" s="13">
        <f t="shared" si="33"/>
        <v>10</v>
      </c>
      <c r="X64" s="13">
        <f t="shared" si="34"/>
        <v>0</v>
      </c>
      <c r="Y64" s="35" t="str">
        <f t="shared" si="35"/>
        <v>0</v>
      </c>
      <c r="Z64" s="35" t="str">
        <f t="shared" si="15"/>
        <v>10</v>
      </c>
      <c r="AA64" s="36">
        <v>55</v>
      </c>
      <c r="AB64" s="39">
        <v>55</v>
      </c>
      <c r="AF64" s="49"/>
      <c r="AG64" s="49"/>
    </row>
    <row r="65" spans="1:33" s="14" customFormat="1" x14ac:dyDescent="0.3">
      <c r="A65" s="12">
        <v>100</v>
      </c>
      <c r="B65" s="12" t="s">
        <v>138</v>
      </c>
      <c r="C65" s="12"/>
      <c r="D65" s="12"/>
      <c r="E65" s="12"/>
      <c r="F65" s="12"/>
      <c r="G65" s="12"/>
      <c r="H65" s="12">
        <v>3</v>
      </c>
      <c r="I65" s="12"/>
      <c r="J65" s="12">
        <v>3</v>
      </c>
      <c r="K65" s="12"/>
      <c r="L65" s="12"/>
      <c r="M65" s="34"/>
      <c r="N65" s="12">
        <v>53</v>
      </c>
      <c r="O65" s="13">
        <f t="shared" si="26"/>
        <v>0</v>
      </c>
      <c r="P65" s="13">
        <f t="shared" si="27"/>
        <v>0</v>
      </c>
      <c r="Q65" s="13">
        <f t="shared" si="28"/>
        <v>0</v>
      </c>
      <c r="R65" s="35" t="str">
        <f t="shared" si="29"/>
        <v>0</v>
      </c>
      <c r="S65" s="35" t="str">
        <f t="shared" si="30"/>
        <v>0</v>
      </c>
      <c r="T65" s="13">
        <f t="shared" si="31"/>
        <v>15</v>
      </c>
      <c r="U65" s="13">
        <f t="shared" si="32"/>
        <v>0</v>
      </c>
      <c r="V65" s="13">
        <f t="shared" si="20"/>
        <v>20</v>
      </c>
      <c r="W65" s="13">
        <f t="shared" si="33"/>
        <v>0</v>
      </c>
      <c r="X65" s="13">
        <f t="shared" si="34"/>
        <v>0</v>
      </c>
      <c r="Y65" s="35" t="str">
        <f t="shared" si="35"/>
        <v>0</v>
      </c>
      <c r="Z65" s="35" t="str">
        <f t="shared" si="15"/>
        <v>20</v>
      </c>
      <c r="AA65" s="36">
        <v>55</v>
      </c>
      <c r="AB65" s="32">
        <v>56</v>
      </c>
      <c r="AF65" s="49"/>
      <c r="AG65" s="49"/>
    </row>
    <row r="66" spans="1:33" s="14" customFormat="1" x14ac:dyDescent="0.3">
      <c r="A66" s="12">
        <v>134</v>
      </c>
      <c r="B66" s="12" t="s">
        <v>256</v>
      </c>
      <c r="C66" s="12"/>
      <c r="D66" s="12"/>
      <c r="E66" s="12"/>
      <c r="F66" s="12"/>
      <c r="G66" s="12"/>
      <c r="H66" s="12">
        <v>3</v>
      </c>
      <c r="I66" s="12"/>
      <c r="J66" s="12">
        <v>3</v>
      </c>
      <c r="K66" s="12"/>
      <c r="L66" s="12"/>
      <c r="M66" s="34"/>
      <c r="N66" s="12">
        <v>52</v>
      </c>
      <c r="O66" s="13">
        <f t="shared" si="26"/>
        <v>0</v>
      </c>
      <c r="P66" s="13">
        <f t="shared" si="27"/>
        <v>0</v>
      </c>
      <c r="Q66" s="13">
        <f t="shared" si="28"/>
        <v>0</v>
      </c>
      <c r="R66" s="35" t="str">
        <f t="shared" si="29"/>
        <v>0</v>
      </c>
      <c r="S66" s="35" t="str">
        <f t="shared" si="30"/>
        <v>0</v>
      </c>
      <c r="T66" s="13">
        <f t="shared" si="31"/>
        <v>15</v>
      </c>
      <c r="U66" s="13">
        <f t="shared" si="32"/>
        <v>0</v>
      </c>
      <c r="V66" s="13">
        <f t="shared" si="20"/>
        <v>20</v>
      </c>
      <c r="W66" s="13">
        <f t="shared" si="33"/>
        <v>0</v>
      </c>
      <c r="X66" s="13">
        <f t="shared" si="34"/>
        <v>0</v>
      </c>
      <c r="Y66" s="35" t="str">
        <f t="shared" si="35"/>
        <v>0</v>
      </c>
      <c r="Z66" s="35" t="str">
        <f t="shared" si="15"/>
        <v>20</v>
      </c>
      <c r="AA66" s="36">
        <v>55</v>
      </c>
      <c r="AB66" s="39">
        <v>57</v>
      </c>
      <c r="AF66" s="49"/>
      <c r="AG66" s="49"/>
    </row>
    <row r="67" spans="1:33" s="14" customFormat="1" x14ac:dyDescent="0.3">
      <c r="A67" s="12">
        <v>105</v>
      </c>
      <c r="B67" s="12" t="s">
        <v>139</v>
      </c>
      <c r="C67" s="12"/>
      <c r="D67" s="12"/>
      <c r="E67" s="12"/>
      <c r="F67" s="12"/>
      <c r="G67" s="12"/>
      <c r="H67" s="12"/>
      <c r="I67" s="12"/>
      <c r="J67" s="12"/>
      <c r="K67" s="12">
        <v>2</v>
      </c>
      <c r="L67" s="12"/>
      <c r="M67" s="34">
        <v>0.67</v>
      </c>
      <c r="N67" s="12">
        <v>58</v>
      </c>
      <c r="O67" s="13">
        <f t="shared" ref="O67:O75" si="36">$C67*17</f>
        <v>0</v>
      </c>
      <c r="P67" s="13">
        <f>IF($D67&gt;=17,$C67*17,$D67*$C67)</f>
        <v>0</v>
      </c>
      <c r="Q67" s="13">
        <f t="shared" ref="Q67:Q75" si="37">$E67*17</f>
        <v>0</v>
      </c>
      <c r="R67" s="35" t="str">
        <f t="shared" ref="R67:R75" si="38">IF($F67&gt;3,20+($F67-3)*10,IF($F67=0,"0",IF($F67&lt;=3,"20","0")))</f>
        <v>0</v>
      </c>
      <c r="S67" s="35" t="str">
        <f t="shared" ref="S67:S75" si="39">IF($G67&gt;3,20+($G67-3)*10,IF($G67=0,"0",IF($G67&lt;=3,"20","0")))</f>
        <v>0</v>
      </c>
      <c r="T67" s="13">
        <f t="shared" ref="T67:T75" si="40">IF($H67&gt;=3,15,0)</f>
        <v>0</v>
      </c>
      <c r="U67" s="13">
        <f t="shared" ref="U67:U75" si="41">IF($I67&gt;=3,15,0)</f>
        <v>0</v>
      </c>
      <c r="V67" s="13">
        <f t="shared" ref="V67:V75" si="42">IF($J67&lt;=2,$J67*5,($J67-2)*10 + (2*5))</f>
        <v>0</v>
      </c>
      <c r="W67" s="13">
        <f t="shared" ref="W67:W75" si="43">$K67*10</f>
        <v>20</v>
      </c>
      <c r="X67" s="13">
        <f t="shared" ref="X67:X75" si="44">$L67*10</f>
        <v>0</v>
      </c>
      <c r="Y67" s="35" t="str">
        <f t="shared" ref="Y67:Y75" si="45">IF($M67&lt;50%,"0",IF($M67&lt;60%,"10",IF($M67&lt;67%,"12",IF($M67&lt;70%,"15","17"))))</f>
        <v>15</v>
      </c>
      <c r="Z67" s="35" t="str">
        <f t="shared" ref="Z67:Z75" si="46">IF($N67=0,"0",IF($N67&lt;=50,"10","20"))</f>
        <v>20</v>
      </c>
      <c r="AA67" s="36">
        <v>55</v>
      </c>
      <c r="AB67" s="32">
        <v>58</v>
      </c>
      <c r="AF67" s="49"/>
      <c r="AG67" s="49"/>
    </row>
    <row r="68" spans="1:33" s="14" customFormat="1" x14ac:dyDescent="0.3">
      <c r="A68" s="12">
        <v>62</v>
      </c>
      <c r="B68" s="12" t="s">
        <v>227</v>
      </c>
      <c r="C68" s="12">
        <v>1</v>
      </c>
      <c r="D68" s="12" t="s">
        <v>228</v>
      </c>
      <c r="E68" s="12">
        <v>0</v>
      </c>
      <c r="F68" s="12"/>
      <c r="G68" s="12"/>
      <c r="H68" s="12"/>
      <c r="I68" s="12"/>
      <c r="J68" s="12"/>
      <c r="K68" s="12"/>
      <c r="L68" s="12"/>
      <c r="M68" s="34"/>
      <c r="N68" s="12">
        <v>51</v>
      </c>
      <c r="O68" s="13">
        <f t="shared" si="36"/>
        <v>17</v>
      </c>
      <c r="P68" s="13">
        <v>17</v>
      </c>
      <c r="Q68" s="13">
        <f t="shared" si="37"/>
        <v>0</v>
      </c>
      <c r="R68" s="35" t="str">
        <f t="shared" si="38"/>
        <v>0</v>
      </c>
      <c r="S68" s="35" t="str">
        <f t="shared" si="39"/>
        <v>0</v>
      </c>
      <c r="T68" s="13">
        <f t="shared" si="40"/>
        <v>0</v>
      </c>
      <c r="U68" s="13">
        <f t="shared" si="41"/>
        <v>0</v>
      </c>
      <c r="V68" s="13">
        <f t="shared" si="42"/>
        <v>0</v>
      </c>
      <c r="W68" s="13">
        <f t="shared" si="43"/>
        <v>0</v>
      </c>
      <c r="X68" s="13">
        <f t="shared" si="44"/>
        <v>0</v>
      </c>
      <c r="Y68" s="35" t="str">
        <f t="shared" si="45"/>
        <v>0</v>
      </c>
      <c r="Z68" s="35" t="str">
        <f t="shared" si="46"/>
        <v>20</v>
      </c>
      <c r="AA68" s="36">
        <v>54</v>
      </c>
      <c r="AB68" s="39">
        <v>59</v>
      </c>
      <c r="AF68" s="49"/>
      <c r="AG68" s="49"/>
    </row>
    <row r="69" spans="1:33" s="18" customFormat="1" x14ac:dyDescent="0.3">
      <c r="A69" s="17">
        <v>25</v>
      </c>
      <c r="B69" s="17" t="s">
        <v>208</v>
      </c>
      <c r="C69" s="17"/>
      <c r="D69" s="17"/>
      <c r="E69" s="17"/>
      <c r="F69" s="17">
        <v>5</v>
      </c>
      <c r="G69" s="17"/>
      <c r="H69" s="17"/>
      <c r="I69" s="17"/>
      <c r="J69" s="17"/>
      <c r="K69" s="17"/>
      <c r="L69" s="17"/>
      <c r="M69" s="31"/>
      <c r="N69" s="17">
        <v>49</v>
      </c>
      <c r="O69" s="13">
        <f t="shared" si="36"/>
        <v>0</v>
      </c>
      <c r="P69" s="13">
        <f t="shared" ref="P69:P75" si="47">IF($D69&gt;=17,$C69*17,$D69*$C69)</f>
        <v>0</v>
      </c>
      <c r="Q69" s="13">
        <f t="shared" si="37"/>
        <v>0</v>
      </c>
      <c r="R69" s="35">
        <f t="shared" si="38"/>
        <v>40</v>
      </c>
      <c r="S69" s="35" t="str">
        <f t="shared" si="39"/>
        <v>0</v>
      </c>
      <c r="T69" s="13">
        <f t="shared" si="40"/>
        <v>0</v>
      </c>
      <c r="U69" s="13">
        <f t="shared" si="41"/>
        <v>0</v>
      </c>
      <c r="V69" s="13">
        <f t="shared" si="42"/>
        <v>0</v>
      </c>
      <c r="W69" s="13">
        <f t="shared" si="43"/>
        <v>0</v>
      </c>
      <c r="X69" s="13">
        <f t="shared" si="44"/>
        <v>0</v>
      </c>
      <c r="Y69" s="35" t="str">
        <f t="shared" si="45"/>
        <v>0</v>
      </c>
      <c r="Z69" s="35" t="str">
        <f t="shared" si="46"/>
        <v>10</v>
      </c>
      <c r="AA69" s="36">
        <v>50</v>
      </c>
      <c r="AB69" s="32">
        <v>60</v>
      </c>
      <c r="AF69" s="49"/>
      <c r="AG69" s="49"/>
    </row>
    <row r="70" spans="1:33" s="18" customFormat="1" ht="15" customHeight="1" x14ac:dyDescent="0.3">
      <c r="A70" s="17">
        <v>55</v>
      </c>
      <c r="B70" s="17" t="s">
        <v>53</v>
      </c>
      <c r="C70" s="17"/>
      <c r="D70" s="17"/>
      <c r="E70" s="17"/>
      <c r="F70" s="17">
        <v>4</v>
      </c>
      <c r="G70" s="17"/>
      <c r="H70" s="17"/>
      <c r="I70" s="17"/>
      <c r="J70" s="17">
        <v>2</v>
      </c>
      <c r="K70" s="17"/>
      <c r="L70" s="17"/>
      <c r="M70" s="31"/>
      <c r="N70" s="17">
        <v>48</v>
      </c>
      <c r="O70" s="13">
        <f t="shared" si="36"/>
        <v>0</v>
      </c>
      <c r="P70" s="13">
        <f t="shared" si="47"/>
        <v>0</v>
      </c>
      <c r="Q70" s="13">
        <f t="shared" si="37"/>
        <v>0</v>
      </c>
      <c r="R70" s="35">
        <f t="shared" si="38"/>
        <v>30</v>
      </c>
      <c r="S70" s="35" t="str">
        <f t="shared" si="39"/>
        <v>0</v>
      </c>
      <c r="T70" s="13">
        <f t="shared" si="40"/>
        <v>0</v>
      </c>
      <c r="U70" s="13">
        <f t="shared" si="41"/>
        <v>0</v>
      </c>
      <c r="V70" s="13">
        <f t="shared" si="42"/>
        <v>10</v>
      </c>
      <c r="W70" s="13">
        <f t="shared" si="43"/>
        <v>0</v>
      </c>
      <c r="X70" s="13">
        <f t="shared" si="44"/>
        <v>0</v>
      </c>
      <c r="Y70" s="35" t="str">
        <f t="shared" si="45"/>
        <v>0</v>
      </c>
      <c r="Z70" s="35" t="str">
        <f t="shared" si="46"/>
        <v>10</v>
      </c>
      <c r="AA70" s="36">
        <v>50</v>
      </c>
      <c r="AB70" s="39">
        <v>61</v>
      </c>
      <c r="AF70" s="49"/>
      <c r="AG70" s="49"/>
    </row>
    <row r="71" spans="1:33" s="18" customFormat="1" x14ac:dyDescent="0.3">
      <c r="A71" s="17">
        <v>45</v>
      </c>
      <c r="B71" s="17" t="s">
        <v>206</v>
      </c>
      <c r="C71" s="17"/>
      <c r="D71" s="17"/>
      <c r="E71" s="17"/>
      <c r="F71" s="17">
        <v>4</v>
      </c>
      <c r="G71" s="17"/>
      <c r="H71" s="17"/>
      <c r="I71" s="17"/>
      <c r="J71" s="17"/>
      <c r="K71" s="17"/>
      <c r="L71" s="17"/>
      <c r="M71" s="31"/>
      <c r="N71" s="17">
        <v>58</v>
      </c>
      <c r="O71" s="13">
        <f t="shared" si="36"/>
        <v>0</v>
      </c>
      <c r="P71" s="13">
        <f t="shared" si="47"/>
        <v>0</v>
      </c>
      <c r="Q71" s="13">
        <f t="shared" si="37"/>
        <v>0</v>
      </c>
      <c r="R71" s="35">
        <f t="shared" si="38"/>
        <v>30</v>
      </c>
      <c r="S71" s="35" t="str">
        <f t="shared" si="39"/>
        <v>0</v>
      </c>
      <c r="T71" s="13">
        <f t="shared" si="40"/>
        <v>0</v>
      </c>
      <c r="U71" s="13">
        <f t="shared" si="41"/>
        <v>0</v>
      </c>
      <c r="V71" s="13">
        <f t="shared" si="42"/>
        <v>0</v>
      </c>
      <c r="W71" s="13">
        <f t="shared" si="43"/>
        <v>0</v>
      </c>
      <c r="X71" s="13">
        <f t="shared" si="44"/>
        <v>0</v>
      </c>
      <c r="Y71" s="35" t="str">
        <f t="shared" si="45"/>
        <v>0</v>
      </c>
      <c r="Z71" s="35" t="str">
        <f t="shared" si="46"/>
        <v>20</v>
      </c>
      <c r="AA71" s="36">
        <v>50</v>
      </c>
      <c r="AB71" s="32">
        <v>62</v>
      </c>
      <c r="AF71" s="49"/>
      <c r="AG71" s="49"/>
    </row>
    <row r="72" spans="1:33" s="18" customFormat="1" x14ac:dyDescent="0.3">
      <c r="A72" s="17">
        <v>137</v>
      </c>
      <c r="B72" s="17" t="s">
        <v>116</v>
      </c>
      <c r="C72" s="17"/>
      <c r="D72" s="17"/>
      <c r="E72" s="17"/>
      <c r="F72" s="17"/>
      <c r="G72" s="17">
        <v>5</v>
      </c>
      <c r="H72" s="17"/>
      <c r="I72" s="17"/>
      <c r="J72" s="17"/>
      <c r="K72" s="17"/>
      <c r="L72" s="17"/>
      <c r="M72" s="31"/>
      <c r="N72" s="17">
        <v>47</v>
      </c>
      <c r="O72" s="13">
        <f t="shared" si="36"/>
        <v>0</v>
      </c>
      <c r="P72" s="13">
        <f t="shared" si="47"/>
        <v>0</v>
      </c>
      <c r="Q72" s="13">
        <f t="shared" si="37"/>
        <v>0</v>
      </c>
      <c r="R72" s="35" t="str">
        <f t="shared" si="38"/>
        <v>0</v>
      </c>
      <c r="S72" s="35">
        <f t="shared" si="39"/>
        <v>40</v>
      </c>
      <c r="T72" s="13">
        <f t="shared" si="40"/>
        <v>0</v>
      </c>
      <c r="U72" s="13">
        <f t="shared" si="41"/>
        <v>0</v>
      </c>
      <c r="V72" s="13">
        <f t="shared" si="42"/>
        <v>0</v>
      </c>
      <c r="W72" s="13">
        <f t="shared" si="43"/>
        <v>0</v>
      </c>
      <c r="X72" s="13">
        <f t="shared" si="44"/>
        <v>0</v>
      </c>
      <c r="Y72" s="35" t="str">
        <f t="shared" si="45"/>
        <v>0</v>
      </c>
      <c r="Z72" s="35" t="str">
        <f t="shared" si="46"/>
        <v>10</v>
      </c>
      <c r="AA72" s="36">
        <v>50</v>
      </c>
      <c r="AB72" s="39">
        <v>63</v>
      </c>
      <c r="AF72" s="49"/>
      <c r="AG72" s="49"/>
    </row>
    <row r="73" spans="1:33" s="18" customFormat="1" x14ac:dyDescent="0.3">
      <c r="A73" s="17">
        <v>96</v>
      </c>
      <c r="B73" s="17" t="s">
        <v>68</v>
      </c>
      <c r="C73" s="17"/>
      <c r="D73" s="17"/>
      <c r="E73" s="17"/>
      <c r="F73" s="17"/>
      <c r="G73" s="17">
        <v>5</v>
      </c>
      <c r="H73" s="17"/>
      <c r="I73" s="17"/>
      <c r="J73" s="17"/>
      <c r="K73" s="17"/>
      <c r="L73" s="17"/>
      <c r="M73" s="31"/>
      <c r="N73" s="17">
        <v>19</v>
      </c>
      <c r="O73" s="13">
        <f t="shared" si="36"/>
        <v>0</v>
      </c>
      <c r="P73" s="13">
        <f t="shared" si="47"/>
        <v>0</v>
      </c>
      <c r="Q73" s="13">
        <f t="shared" si="37"/>
        <v>0</v>
      </c>
      <c r="R73" s="35" t="str">
        <f t="shared" si="38"/>
        <v>0</v>
      </c>
      <c r="S73" s="35">
        <f t="shared" si="39"/>
        <v>40</v>
      </c>
      <c r="T73" s="13">
        <f t="shared" si="40"/>
        <v>0</v>
      </c>
      <c r="U73" s="13">
        <f t="shared" si="41"/>
        <v>0</v>
      </c>
      <c r="V73" s="13">
        <f t="shared" si="42"/>
        <v>0</v>
      </c>
      <c r="W73" s="13">
        <f t="shared" si="43"/>
        <v>0</v>
      </c>
      <c r="X73" s="13">
        <f t="shared" si="44"/>
        <v>0</v>
      </c>
      <c r="Y73" s="35" t="str">
        <f t="shared" si="45"/>
        <v>0</v>
      </c>
      <c r="Z73" s="35" t="str">
        <f t="shared" si="46"/>
        <v>10</v>
      </c>
      <c r="AA73" s="36">
        <v>50</v>
      </c>
      <c r="AB73" s="32">
        <v>64</v>
      </c>
      <c r="AF73" s="49"/>
      <c r="AG73" s="49"/>
    </row>
    <row r="74" spans="1:33" s="18" customFormat="1" x14ac:dyDescent="0.3">
      <c r="A74" s="17">
        <v>17</v>
      </c>
      <c r="B74" s="17" t="s">
        <v>286</v>
      </c>
      <c r="C74" s="17"/>
      <c r="D74" s="17"/>
      <c r="E74" s="17"/>
      <c r="F74" s="17"/>
      <c r="G74" s="17">
        <v>4</v>
      </c>
      <c r="H74" s="17"/>
      <c r="I74" s="17"/>
      <c r="J74" s="17">
        <v>2</v>
      </c>
      <c r="K74" s="17"/>
      <c r="L74" s="17"/>
      <c r="M74" s="17"/>
      <c r="N74" s="17">
        <v>36</v>
      </c>
      <c r="O74" s="13">
        <v>0</v>
      </c>
      <c r="P74" s="13">
        <v>0</v>
      </c>
      <c r="Q74" s="13">
        <v>0</v>
      </c>
      <c r="R74" s="13">
        <v>0</v>
      </c>
      <c r="S74" s="13">
        <v>30</v>
      </c>
      <c r="T74" s="13">
        <v>0</v>
      </c>
      <c r="U74" s="13">
        <v>0</v>
      </c>
      <c r="V74" s="13">
        <v>10</v>
      </c>
      <c r="W74" s="13">
        <v>0</v>
      </c>
      <c r="X74" s="13">
        <v>0</v>
      </c>
      <c r="Y74" s="13">
        <v>0</v>
      </c>
      <c r="Z74" s="13">
        <v>10</v>
      </c>
      <c r="AA74" s="40">
        <v>50</v>
      </c>
      <c r="AB74" s="39">
        <v>65</v>
      </c>
      <c r="AF74" s="49"/>
      <c r="AG74" s="49"/>
    </row>
    <row r="75" spans="1:33" s="18" customFormat="1" ht="17.25" customHeight="1" x14ac:dyDescent="0.3">
      <c r="A75" s="17">
        <v>130</v>
      </c>
      <c r="B75" s="41">
        <v>111512</v>
      </c>
      <c r="C75" s="17"/>
      <c r="D75" s="17"/>
      <c r="E75" s="17"/>
      <c r="F75" s="17"/>
      <c r="G75" s="17">
        <v>4</v>
      </c>
      <c r="H75" s="17"/>
      <c r="I75" s="17"/>
      <c r="J75" s="17"/>
      <c r="K75" s="17"/>
      <c r="L75" s="17"/>
      <c r="M75" s="31"/>
      <c r="N75" s="17">
        <v>55</v>
      </c>
      <c r="O75" s="13">
        <f t="shared" si="36"/>
        <v>0</v>
      </c>
      <c r="P75" s="13">
        <f t="shared" si="47"/>
        <v>0</v>
      </c>
      <c r="Q75" s="13">
        <f t="shared" si="37"/>
        <v>0</v>
      </c>
      <c r="R75" s="35" t="str">
        <f t="shared" si="38"/>
        <v>0</v>
      </c>
      <c r="S75" s="35">
        <f t="shared" si="39"/>
        <v>30</v>
      </c>
      <c r="T75" s="13">
        <f t="shared" si="40"/>
        <v>0</v>
      </c>
      <c r="U75" s="13">
        <f t="shared" si="41"/>
        <v>0</v>
      </c>
      <c r="V75" s="13">
        <f t="shared" si="42"/>
        <v>0</v>
      </c>
      <c r="W75" s="13">
        <f t="shared" si="43"/>
        <v>0</v>
      </c>
      <c r="X75" s="13">
        <f t="shared" si="44"/>
        <v>0</v>
      </c>
      <c r="Y75" s="35" t="str">
        <f t="shared" si="45"/>
        <v>0</v>
      </c>
      <c r="Z75" s="35" t="str">
        <f t="shared" si="46"/>
        <v>20</v>
      </c>
      <c r="AA75" s="36">
        <v>50</v>
      </c>
      <c r="AB75" s="32">
        <v>66</v>
      </c>
      <c r="AF75" s="49"/>
      <c r="AG75" s="49"/>
    </row>
    <row r="76" spans="1:33" s="18" customFormat="1" ht="21" customHeight="1" x14ac:dyDescent="0.3">
      <c r="A76" s="17">
        <v>85</v>
      </c>
      <c r="B76" s="17" t="s">
        <v>66</v>
      </c>
      <c r="C76" s="17"/>
      <c r="D76" s="17"/>
      <c r="E76" s="17"/>
      <c r="F76" s="17"/>
      <c r="G76" s="17"/>
      <c r="H76" s="17"/>
      <c r="I76" s="17"/>
      <c r="J76" s="17">
        <v>2</v>
      </c>
      <c r="K76" s="17">
        <v>2</v>
      </c>
      <c r="L76" s="17"/>
      <c r="M76" s="31"/>
      <c r="N76" s="17">
        <v>62</v>
      </c>
      <c r="O76" s="13">
        <f t="shared" si="26"/>
        <v>0</v>
      </c>
      <c r="P76" s="13">
        <f t="shared" ref="P76:P99" si="48">IF($D76&gt;=17,$C76*17,$D76*$C76)</f>
        <v>0</v>
      </c>
      <c r="Q76" s="13">
        <f t="shared" si="28"/>
        <v>0</v>
      </c>
      <c r="R76" s="35" t="str">
        <f t="shared" si="29"/>
        <v>0</v>
      </c>
      <c r="S76" s="35" t="str">
        <f t="shared" si="30"/>
        <v>0</v>
      </c>
      <c r="T76" s="13">
        <f t="shared" si="31"/>
        <v>0</v>
      </c>
      <c r="U76" s="13">
        <f t="shared" si="32"/>
        <v>0</v>
      </c>
      <c r="V76" s="13">
        <f t="shared" si="20"/>
        <v>10</v>
      </c>
      <c r="W76" s="13">
        <f t="shared" si="33"/>
        <v>20</v>
      </c>
      <c r="X76" s="13">
        <f t="shared" si="34"/>
        <v>0</v>
      </c>
      <c r="Y76" s="35" t="str">
        <f t="shared" si="35"/>
        <v>0</v>
      </c>
      <c r="Z76" s="35" t="str">
        <f t="shared" ref="Z76:Z102" si="49">IF($N76=0,"0",IF($N76&lt;=50,"10","20"))</f>
        <v>20</v>
      </c>
      <c r="AA76" s="36">
        <v>50</v>
      </c>
      <c r="AB76" s="39">
        <v>67</v>
      </c>
      <c r="AF76" s="49"/>
      <c r="AG76" s="49"/>
    </row>
    <row r="77" spans="1:33" s="14" customFormat="1" x14ac:dyDescent="0.3">
      <c r="A77" s="12">
        <v>6</v>
      </c>
      <c r="B77" s="12" t="s">
        <v>102</v>
      </c>
      <c r="C77" s="12"/>
      <c r="D77" s="12"/>
      <c r="E77" s="12"/>
      <c r="F77" s="12"/>
      <c r="G77" s="12">
        <v>4</v>
      </c>
      <c r="H77" s="12"/>
      <c r="I77" s="12"/>
      <c r="J77" s="12">
        <v>1</v>
      </c>
      <c r="K77" s="12"/>
      <c r="L77" s="12"/>
      <c r="M77" s="34"/>
      <c r="N77" s="12">
        <v>34</v>
      </c>
      <c r="O77" s="13">
        <f t="shared" si="26"/>
        <v>0</v>
      </c>
      <c r="P77" s="13">
        <f t="shared" si="48"/>
        <v>0</v>
      </c>
      <c r="Q77" s="13">
        <f t="shared" si="28"/>
        <v>0</v>
      </c>
      <c r="R77" s="35" t="str">
        <f t="shared" si="29"/>
        <v>0</v>
      </c>
      <c r="S77" s="35">
        <f t="shared" si="30"/>
        <v>30</v>
      </c>
      <c r="T77" s="13">
        <f t="shared" si="31"/>
        <v>0</v>
      </c>
      <c r="U77" s="13">
        <f t="shared" si="32"/>
        <v>0</v>
      </c>
      <c r="V77" s="13">
        <f t="shared" ref="V77:V105" si="50">IF($J77&lt;=2,$J77*5,($J77-2)*10 + (2*5))</f>
        <v>5</v>
      </c>
      <c r="W77" s="13">
        <f t="shared" si="33"/>
        <v>0</v>
      </c>
      <c r="X77" s="13">
        <f t="shared" si="34"/>
        <v>0</v>
      </c>
      <c r="Y77" s="35" t="str">
        <f t="shared" si="35"/>
        <v>0</v>
      </c>
      <c r="Z77" s="35" t="str">
        <f t="shared" si="49"/>
        <v>10</v>
      </c>
      <c r="AA77" s="36">
        <v>45</v>
      </c>
      <c r="AB77" s="32">
        <v>68</v>
      </c>
      <c r="AF77" s="49"/>
      <c r="AG77" s="49"/>
    </row>
    <row r="78" spans="1:33" s="14" customFormat="1" x14ac:dyDescent="0.3">
      <c r="A78" s="12">
        <v>80</v>
      </c>
      <c r="B78" s="12" t="s">
        <v>270</v>
      </c>
      <c r="C78" s="12"/>
      <c r="D78" s="12"/>
      <c r="E78" s="12"/>
      <c r="F78" s="12"/>
      <c r="G78" s="12">
        <v>4</v>
      </c>
      <c r="H78" s="12"/>
      <c r="I78" s="12"/>
      <c r="J78" s="12">
        <v>1</v>
      </c>
      <c r="K78" s="12"/>
      <c r="L78" s="12"/>
      <c r="M78" s="34"/>
      <c r="N78" s="12">
        <v>25</v>
      </c>
      <c r="O78" s="13">
        <f t="shared" si="26"/>
        <v>0</v>
      </c>
      <c r="P78" s="13">
        <f t="shared" si="48"/>
        <v>0</v>
      </c>
      <c r="Q78" s="13">
        <f t="shared" si="28"/>
        <v>0</v>
      </c>
      <c r="R78" s="35" t="str">
        <f t="shared" si="29"/>
        <v>0</v>
      </c>
      <c r="S78" s="35">
        <f t="shared" si="30"/>
        <v>30</v>
      </c>
      <c r="T78" s="13">
        <f t="shared" si="31"/>
        <v>0</v>
      </c>
      <c r="U78" s="13">
        <f t="shared" si="32"/>
        <v>0</v>
      </c>
      <c r="V78" s="13">
        <f t="shared" si="50"/>
        <v>5</v>
      </c>
      <c r="W78" s="13">
        <f t="shared" si="33"/>
        <v>0</v>
      </c>
      <c r="X78" s="13">
        <f t="shared" si="34"/>
        <v>0</v>
      </c>
      <c r="Y78" s="35" t="str">
        <f t="shared" si="35"/>
        <v>0</v>
      </c>
      <c r="Z78" s="35" t="str">
        <f t="shared" si="49"/>
        <v>10</v>
      </c>
      <c r="AA78" s="36">
        <v>45</v>
      </c>
      <c r="AB78" s="39">
        <v>69</v>
      </c>
      <c r="AF78" s="49"/>
      <c r="AG78" s="49"/>
    </row>
    <row r="79" spans="1:33" s="14" customFormat="1" x14ac:dyDescent="0.3">
      <c r="A79" s="12">
        <v>129</v>
      </c>
      <c r="B79" s="12" t="s">
        <v>77</v>
      </c>
      <c r="C79" s="12"/>
      <c r="D79" s="12"/>
      <c r="E79" s="12"/>
      <c r="F79" s="12"/>
      <c r="G79" s="12"/>
      <c r="H79" s="12">
        <v>3</v>
      </c>
      <c r="I79" s="12"/>
      <c r="J79" s="12">
        <v>3</v>
      </c>
      <c r="K79" s="12"/>
      <c r="L79" s="12"/>
      <c r="M79" s="34"/>
      <c r="N79" s="12">
        <v>47</v>
      </c>
      <c r="O79" s="13">
        <f t="shared" si="26"/>
        <v>0</v>
      </c>
      <c r="P79" s="13">
        <f t="shared" si="48"/>
        <v>0</v>
      </c>
      <c r="Q79" s="13">
        <f t="shared" si="28"/>
        <v>0</v>
      </c>
      <c r="R79" s="35" t="str">
        <f t="shared" si="29"/>
        <v>0</v>
      </c>
      <c r="S79" s="35" t="str">
        <f t="shared" si="30"/>
        <v>0</v>
      </c>
      <c r="T79" s="13">
        <f t="shared" si="31"/>
        <v>15</v>
      </c>
      <c r="U79" s="13">
        <f t="shared" si="32"/>
        <v>0</v>
      </c>
      <c r="V79" s="13">
        <f t="shared" si="50"/>
        <v>20</v>
      </c>
      <c r="W79" s="13">
        <f t="shared" si="33"/>
        <v>0</v>
      </c>
      <c r="X79" s="13">
        <f t="shared" si="34"/>
        <v>0</v>
      </c>
      <c r="Y79" s="35" t="str">
        <f t="shared" si="35"/>
        <v>0</v>
      </c>
      <c r="Z79" s="35" t="str">
        <f t="shared" si="49"/>
        <v>10</v>
      </c>
      <c r="AA79" s="36">
        <v>45</v>
      </c>
      <c r="AB79" s="32">
        <v>70</v>
      </c>
      <c r="AF79" s="49"/>
      <c r="AG79" s="49"/>
    </row>
    <row r="80" spans="1:33" s="14" customFormat="1" x14ac:dyDescent="0.3">
      <c r="A80" s="12">
        <v>210</v>
      </c>
      <c r="B80" s="12" t="s">
        <v>189</v>
      </c>
      <c r="C80" s="12"/>
      <c r="D80" s="12"/>
      <c r="E80" s="12"/>
      <c r="F80" s="12"/>
      <c r="G80" s="12"/>
      <c r="H80" s="12">
        <v>3</v>
      </c>
      <c r="I80" s="12"/>
      <c r="J80" s="12">
        <v>3</v>
      </c>
      <c r="K80" s="12"/>
      <c r="L80" s="12"/>
      <c r="M80" s="34"/>
      <c r="N80" s="12">
        <v>41</v>
      </c>
      <c r="O80" s="13">
        <f>$C80*17</f>
        <v>0</v>
      </c>
      <c r="P80" s="13">
        <f>IF($D80&gt;=17,$C80*17,$D80*$C80)</f>
        <v>0</v>
      </c>
      <c r="Q80" s="13">
        <f>$E80*17</f>
        <v>0</v>
      </c>
      <c r="R80" s="35" t="str">
        <f>IF($F80&gt;3,20+($F80-3)*10,IF($F80=0,"0",IF($F80&lt;=3,"20","0")))</f>
        <v>0</v>
      </c>
      <c r="S80" s="35" t="str">
        <f>IF($G80&gt;3,20+($G80-3)*10,IF($G80=0,"0",IF($G80&lt;=3,"20","0")))</f>
        <v>0</v>
      </c>
      <c r="T80" s="13">
        <f>IF($H80&gt;=3,15,0)</f>
        <v>15</v>
      </c>
      <c r="U80" s="13">
        <f>IF($I80&gt;=3,15,0)</f>
        <v>0</v>
      </c>
      <c r="V80" s="13">
        <f>IF($J80&lt;=2,$J80*5,($J80-2)*10 + (2*5))</f>
        <v>20</v>
      </c>
      <c r="W80" s="13">
        <f>$K80*10</f>
        <v>0</v>
      </c>
      <c r="X80" s="13">
        <f>$L80*10</f>
        <v>0</v>
      </c>
      <c r="Y80" s="35" t="str">
        <f>IF($M80&lt;50%,"0",IF($M80&lt;60%,"10",IF($M80&lt;67%,"12",IF($M80&lt;70%,"15","17"))))</f>
        <v>0</v>
      </c>
      <c r="Z80" s="35" t="str">
        <f>IF($N80=0,"0",IF($N80&lt;=50,"10","20"))</f>
        <v>10</v>
      </c>
      <c r="AA80" s="36">
        <v>45</v>
      </c>
      <c r="AB80" s="39">
        <v>71</v>
      </c>
      <c r="AF80" s="49"/>
      <c r="AG80" s="49"/>
    </row>
    <row r="81" spans="1:33" s="14" customFormat="1" x14ac:dyDescent="0.3">
      <c r="A81" s="12">
        <v>162</v>
      </c>
      <c r="B81" s="12" t="s">
        <v>144</v>
      </c>
      <c r="C81" s="12"/>
      <c r="D81" s="12"/>
      <c r="E81" s="12"/>
      <c r="F81" s="12"/>
      <c r="G81" s="12"/>
      <c r="H81" s="12">
        <v>3</v>
      </c>
      <c r="I81" s="12"/>
      <c r="J81" s="12">
        <v>3</v>
      </c>
      <c r="K81" s="12"/>
      <c r="L81" s="12"/>
      <c r="M81" s="34"/>
      <c r="N81" s="12">
        <v>35</v>
      </c>
      <c r="O81" s="13">
        <f t="shared" si="26"/>
        <v>0</v>
      </c>
      <c r="P81" s="13">
        <f t="shared" si="48"/>
        <v>0</v>
      </c>
      <c r="Q81" s="13">
        <f t="shared" si="28"/>
        <v>0</v>
      </c>
      <c r="R81" s="35" t="str">
        <f t="shared" si="29"/>
        <v>0</v>
      </c>
      <c r="S81" s="35" t="str">
        <f t="shared" si="30"/>
        <v>0</v>
      </c>
      <c r="T81" s="13">
        <f t="shared" si="31"/>
        <v>15</v>
      </c>
      <c r="U81" s="13">
        <f t="shared" si="32"/>
        <v>0</v>
      </c>
      <c r="V81" s="13">
        <f t="shared" si="50"/>
        <v>20</v>
      </c>
      <c r="W81" s="13">
        <f t="shared" si="33"/>
        <v>0</v>
      </c>
      <c r="X81" s="13">
        <f t="shared" si="34"/>
        <v>0</v>
      </c>
      <c r="Y81" s="35" t="str">
        <f t="shared" si="35"/>
        <v>0</v>
      </c>
      <c r="Z81" s="35" t="str">
        <f t="shared" si="49"/>
        <v>10</v>
      </c>
      <c r="AA81" s="36">
        <v>45</v>
      </c>
      <c r="AB81" s="32">
        <v>72</v>
      </c>
      <c r="AF81" s="49"/>
      <c r="AG81" s="49"/>
    </row>
    <row r="82" spans="1:33" s="14" customFormat="1" x14ac:dyDescent="0.3">
      <c r="A82" s="12">
        <v>205</v>
      </c>
      <c r="B82" s="12" t="s">
        <v>124</v>
      </c>
      <c r="C82" s="12"/>
      <c r="D82" s="12"/>
      <c r="E82" s="12"/>
      <c r="F82" s="12"/>
      <c r="G82" s="12"/>
      <c r="H82" s="12"/>
      <c r="I82" s="12"/>
      <c r="J82" s="12">
        <v>2</v>
      </c>
      <c r="K82" s="12"/>
      <c r="L82" s="12"/>
      <c r="M82" s="34">
        <v>0.67</v>
      </c>
      <c r="N82" s="12">
        <v>53</v>
      </c>
      <c r="O82" s="13">
        <f>$C82*17</f>
        <v>0</v>
      </c>
      <c r="P82" s="13">
        <f>IF($D82&gt;=17,$C82*17,$D82*$C82)</f>
        <v>0</v>
      </c>
      <c r="Q82" s="13">
        <f>$E82*17</f>
        <v>0</v>
      </c>
      <c r="R82" s="35" t="str">
        <f>IF($F82&gt;3,20+($F82-3)*10,IF($F82=0,"0",IF($F82&lt;=3,"20","0")))</f>
        <v>0</v>
      </c>
      <c r="S82" s="35" t="str">
        <f>IF($G82&gt;3,20+($G82-3)*10,IF($G82=0,"0",IF($G82&lt;=3,"20","0")))</f>
        <v>0</v>
      </c>
      <c r="T82" s="13">
        <f>IF($H82&gt;=3,15,0)</f>
        <v>0</v>
      </c>
      <c r="U82" s="13">
        <f>IF($I82&gt;=3,15,0)</f>
        <v>0</v>
      </c>
      <c r="V82" s="13">
        <f>IF($J82&lt;=2,$J82*5,($J82-2)*10 + (2*5))</f>
        <v>10</v>
      </c>
      <c r="W82" s="13">
        <f>$K82*10</f>
        <v>0</v>
      </c>
      <c r="X82" s="13">
        <f>$L82*10</f>
        <v>0</v>
      </c>
      <c r="Y82" s="35" t="str">
        <f>IF($M82&lt;50%,"0",IF($M82&lt;60%,"10",IF($M82&lt;67%,"12",IF($M82&lt;70%,"15","17"))))</f>
        <v>15</v>
      </c>
      <c r="Z82" s="35" t="str">
        <f>IF($N82=0,"0",IF($N82&lt;=50,"10","20"))</f>
        <v>20</v>
      </c>
      <c r="AA82" s="36">
        <v>45</v>
      </c>
      <c r="AB82" s="39">
        <v>73</v>
      </c>
      <c r="AF82" s="49"/>
      <c r="AG82" s="49"/>
    </row>
    <row r="83" spans="1:33" s="14" customFormat="1" x14ac:dyDescent="0.3">
      <c r="A83" s="12">
        <v>184</v>
      </c>
      <c r="B83" s="12" t="s">
        <v>231</v>
      </c>
      <c r="C83" s="12"/>
      <c r="D83" s="12"/>
      <c r="E83" s="12"/>
      <c r="F83" s="12"/>
      <c r="G83" s="12"/>
      <c r="H83" s="12"/>
      <c r="I83" s="12"/>
      <c r="J83" s="12">
        <v>1</v>
      </c>
      <c r="K83" s="12">
        <v>2</v>
      </c>
      <c r="L83" s="12"/>
      <c r="M83" s="34"/>
      <c r="N83" s="12">
        <v>54</v>
      </c>
      <c r="O83" s="13">
        <f t="shared" si="26"/>
        <v>0</v>
      </c>
      <c r="P83" s="13">
        <f t="shared" si="48"/>
        <v>0</v>
      </c>
      <c r="Q83" s="13">
        <f t="shared" si="28"/>
        <v>0</v>
      </c>
      <c r="R83" s="35" t="str">
        <f t="shared" si="29"/>
        <v>0</v>
      </c>
      <c r="S83" s="35" t="str">
        <f t="shared" si="30"/>
        <v>0</v>
      </c>
      <c r="T83" s="13">
        <f t="shared" si="31"/>
        <v>0</v>
      </c>
      <c r="U83" s="13">
        <f t="shared" si="32"/>
        <v>0</v>
      </c>
      <c r="V83" s="13">
        <f t="shared" si="50"/>
        <v>5</v>
      </c>
      <c r="W83" s="13">
        <f t="shared" si="33"/>
        <v>20</v>
      </c>
      <c r="X83" s="13">
        <f t="shared" si="34"/>
        <v>0</v>
      </c>
      <c r="Y83" s="35" t="str">
        <f t="shared" si="35"/>
        <v>0</v>
      </c>
      <c r="Z83" s="35" t="str">
        <f t="shared" si="49"/>
        <v>20</v>
      </c>
      <c r="AA83" s="36">
        <v>45</v>
      </c>
      <c r="AB83" s="32">
        <v>74</v>
      </c>
      <c r="AF83" s="49"/>
      <c r="AG83" s="49"/>
    </row>
    <row r="84" spans="1:33" s="14" customFormat="1" x14ac:dyDescent="0.3">
      <c r="A84" s="12">
        <v>95</v>
      </c>
      <c r="B84" s="12" t="s">
        <v>113</v>
      </c>
      <c r="C84" s="12"/>
      <c r="D84" s="12"/>
      <c r="E84" s="12"/>
      <c r="F84" s="12"/>
      <c r="G84" s="12">
        <v>4</v>
      </c>
      <c r="H84" s="12"/>
      <c r="I84" s="12"/>
      <c r="J84" s="12"/>
      <c r="K84" s="12"/>
      <c r="L84" s="12"/>
      <c r="M84" s="34"/>
      <c r="N84" s="12">
        <v>39</v>
      </c>
      <c r="O84" s="13">
        <f>$C84*17</f>
        <v>0</v>
      </c>
      <c r="P84" s="13">
        <f>IF($D84&gt;=17,$C84*17,$D84*$C84)</f>
        <v>0</v>
      </c>
      <c r="Q84" s="13">
        <f>$E84*17</f>
        <v>0</v>
      </c>
      <c r="R84" s="35" t="str">
        <f>IF($F84&gt;3,20+($F84-3)*10,IF($F84=0,"0",IF($F84&lt;=3,"20","0")))</f>
        <v>0</v>
      </c>
      <c r="S84" s="35">
        <f>IF($G84&gt;3,20+($G84-3)*10,IF($G84=0,"0",IF($G84&lt;=3,"20","0")))</f>
        <v>30</v>
      </c>
      <c r="T84" s="13">
        <f>IF($H84&gt;=3,15,0)</f>
        <v>0</v>
      </c>
      <c r="U84" s="13">
        <f>IF($I84&gt;=3,15,0)</f>
        <v>0</v>
      </c>
      <c r="V84" s="13">
        <f>IF($J84&lt;=2,$J84*5,($J84-2)*10 + (2*5))</f>
        <v>0</v>
      </c>
      <c r="W84" s="13">
        <f>$K84*10</f>
        <v>0</v>
      </c>
      <c r="X84" s="13">
        <f>$L84*10</f>
        <v>0</v>
      </c>
      <c r="Y84" s="35" t="str">
        <f>IF($M84&lt;50%,"0",IF($M84&lt;60%,"10",IF($M84&lt;67%,"12",IF($M84&lt;70%,"15","17"))))</f>
        <v>0</v>
      </c>
      <c r="Z84" s="35" t="str">
        <f>IF($N84=0,"0",IF($N84&lt;=50,"10","20"))</f>
        <v>10</v>
      </c>
      <c r="AA84" s="36">
        <v>40</v>
      </c>
      <c r="AB84" s="39">
        <v>75</v>
      </c>
      <c r="AF84" s="49"/>
      <c r="AG84" s="49"/>
    </row>
    <row r="85" spans="1:33" s="14" customFormat="1" x14ac:dyDescent="0.3">
      <c r="A85" s="12">
        <v>168</v>
      </c>
      <c r="B85" s="12" t="s">
        <v>186</v>
      </c>
      <c r="C85" s="12"/>
      <c r="D85" s="12"/>
      <c r="E85" s="12"/>
      <c r="F85" s="12"/>
      <c r="G85" s="12">
        <v>4</v>
      </c>
      <c r="H85" s="12"/>
      <c r="I85" s="12"/>
      <c r="J85" s="12"/>
      <c r="K85" s="12"/>
      <c r="L85" s="12"/>
      <c r="M85" s="34"/>
      <c r="N85" s="12">
        <v>27</v>
      </c>
      <c r="O85" s="13">
        <f>$C85*17</f>
        <v>0</v>
      </c>
      <c r="P85" s="13">
        <f>IF($D85&gt;=17,$C85*17,$D85*$C85)</f>
        <v>0</v>
      </c>
      <c r="Q85" s="13">
        <f>$E85*17</f>
        <v>0</v>
      </c>
      <c r="R85" s="35" t="str">
        <f>IF($F85&gt;3,20+($F85-3)*10,IF($F85=0,"0",IF($F85&lt;=3,"20","0")))</f>
        <v>0</v>
      </c>
      <c r="S85" s="35">
        <f>IF($G85&gt;3,20+($G85-3)*10,IF($G85=0,"0",IF($G85&lt;=3,"20","0")))</f>
        <v>30</v>
      </c>
      <c r="T85" s="13">
        <f>IF($H85&gt;=3,15,0)</f>
        <v>0</v>
      </c>
      <c r="U85" s="13">
        <f>IF($I85&gt;=3,15,0)</f>
        <v>0</v>
      </c>
      <c r="V85" s="13">
        <f>IF($J85&lt;=2,$J85*5,($J85-2)*10 + (2*5))</f>
        <v>0</v>
      </c>
      <c r="W85" s="13">
        <f>$K85*10</f>
        <v>0</v>
      </c>
      <c r="X85" s="13">
        <f>$L85*10</f>
        <v>0</v>
      </c>
      <c r="Y85" s="35" t="str">
        <f>IF($M85&lt;50%,"0",IF($M85&lt;60%,"10",IF($M85&lt;67%,"12",IF($M85&lt;70%,"15","17"))))</f>
        <v>0</v>
      </c>
      <c r="Z85" s="35" t="str">
        <f>IF($N85=0,"0",IF($N85&lt;=50,"10","20"))</f>
        <v>10</v>
      </c>
      <c r="AA85" s="36">
        <v>40</v>
      </c>
      <c r="AB85" s="32">
        <v>76</v>
      </c>
      <c r="AF85" s="49"/>
      <c r="AG85" s="49"/>
    </row>
    <row r="86" spans="1:33" s="14" customFormat="1" x14ac:dyDescent="0.3">
      <c r="A86" s="12">
        <v>213</v>
      </c>
      <c r="B86" s="12" t="s">
        <v>273</v>
      </c>
      <c r="C86" s="12"/>
      <c r="D86" s="12"/>
      <c r="E86" s="12"/>
      <c r="F86" s="12"/>
      <c r="G86" s="12">
        <v>4</v>
      </c>
      <c r="H86" s="12"/>
      <c r="I86" s="12"/>
      <c r="J86" s="12"/>
      <c r="K86" s="12"/>
      <c r="L86" s="12"/>
      <c r="M86" s="34"/>
      <c r="N86" s="12">
        <v>24</v>
      </c>
      <c r="O86" s="13">
        <f>$C86*17</f>
        <v>0</v>
      </c>
      <c r="P86" s="13">
        <f>IF($D86&gt;=17,$C86*17,$D86*$C86)</f>
        <v>0</v>
      </c>
      <c r="Q86" s="13">
        <f>$E86*17</f>
        <v>0</v>
      </c>
      <c r="R86" s="35" t="str">
        <f>IF($F86&gt;3,20+($F86-3)*10,IF($F86=0,"0",IF($F86&lt;=3,"20","0")))</f>
        <v>0</v>
      </c>
      <c r="S86" s="35">
        <f>IF($G86&gt;3,20+($G86-3)*10,IF($G86=0,"0",IF($G86&lt;=3,"20","0")))</f>
        <v>30</v>
      </c>
      <c r="T86" s="13">
        <f>IF($H86&gt;=3,15,0)</f>
        <v>0</v>
      </c>
      <c r="U86" s="13">
        <f>IF($I86&gt;=3,15,0)</f>
        <v>0</v>
      </c>
      <c r="V86" s="13">
        <f>IF($J86&lt;=2,$J86*5,($J86-2)*10 + (2*5))</f>
        <v>0</v>
      </c>
      <c r="W86" s="13">
        <f>$K86*10</f>
        <v>0</v>
      </c>
      <c r="X86" s="13">
        <f>$L86*10</f>
        <v>0</v>
      </c>
      <c r="Y86" s="35" t="str">
        <f>IF($M86&lt;50%,"0",IF($M86&lt;60%,"10",IF($M86&lt;67%,"12",IF($M86&lt;70%,"15","17"))))</f>
        <v>0</v>
      </c>
      <c r="Z86" s="35" t="str">
        <f>IF($N86=0,"0",IF($N86&lt;=50,"10","20"))</f>
        <v>10</v>
      </c>
      <c r="AA86" s="36">
        <v>40</v>
      </c>
      <c r="AB86" s="39">
        <v>77</v>
      </c>
      <c r="AF86" s="49"/>
      <c r="AG86" s="49"/>
    </row>
    <row r="87" spans="1:33" s="14" customFormat="1" x14ac:dyDescent="0.3">
      <c r="A87" s="12">
        <v>18</v>
      </c>
      <c r="B87" s="12" t="s">
        <v>279</v>
      </c>
      <c r="C87" s="12"/>
      <c r="D87" s="12"/>
      <c r="E87" s="12"/>
      <c r="F87" s="12"/>
      <c r="G87" s="12"/>
      <c r="H87" s="12"/>
      <c r="I87" s="12"/>
      <c r="J87" s="12">
        <v>4</v>
      </c>
      <c r="K87" s="12"/>
      <c r="L87" s="12"/>
      <c r="M87" s="34"/>
      <c r="N87" s="12">
        <v>39</v>
      </c>
      <c r="O87" s="13">
        <f t="shared" si="26"/>
        <v>0</v>
      </c>
      <c r="P87" s="13">
        <f t="shared" si="48"/>
        <v>0</v>
      </c>
      <c r="Q87" s="13">
        <f t="shared" si="28"/>
        <v>0</v>
      </c>
      <c r="R87" s="35" t="str">
        <f t="shared" si="29"/>
        <v>0</v>
      </c>
      <c r="S87" s="35" t="str">
        <f t="shared" si="30"/>
        <v>0</v>
      </c>
      <c r="T87" s="13">
        <f t="shared" si="31"/>
        <v>0</v>
      </c>
      <c r="U87" s="13">
        <f t="shared" si="32"/>
        <v>0</v>
      </c>
      <c r="V87" s="13">
        <f t="shared" si="50"/>
        <v>30</v>
      </c>
      <c r="W87" s="13">
        <f t="shared" si="33"/>
        <v>0</v>
      </c>
      <c r="X87" s="13">
        <f t="shared" si="34"/>
        <v>0</v>
      </c>
      <c r="Y87" s="35" t="str">
        <f t="shared" si="35"/>
        <v>0</v>
      </c>
      <c r="Z87" s="35" t="str">
        <f t="shared" si="49"/>
        <v>10</v>
      </c>
      <c r="AA87" s="36">
        <v>40</v>
      </c>
      <c r="AB87" s="32">
        <v>78</v>
      </c>
      <c r="AF87" s="49"/>
      <c r="AG87" s="49"/>
    </row>
    <row r="88" spans="1:33" s="14" customFormat="1" x14ac:dyDescent="0.3">
      <c r="A88" s="12">
        <v>43</v>
      </c>
      <c r="B88" s="12" t="s">
        <v>202</v>
      </c>
      <c r="C88" s="12"/>
      <c r="D88" s="12"/>
      <c r="E88" s="12"/>
      <c r="F88" s="12"/>
      <c r="G88" s="12"/>
      <c r="H88" s="12"/>
      <c r="I88" s="12"/>
      <c r="J88" s="12">
        <v>1</v>
      </c>
      <c r="K88" s="12">
        <v>1</v>
      </c>
      <c r="L88" s="12"/>
      <c r="M88" s="34">
        <v>0.67</v>
      </c>
      <c r="N88" s="12">
        <v>45</v>
      </c>
      <c r="O88" s="13">
        <f t="shared" si="26"/>
        <v>0</v>
      </c>
      <c r="P88" s="13">
        <f t="shared" si="48"/>
        <v>0</v>
      </c>
      <c r="Q88" s="13">
        <f t="shared" si="28"/>
        <v>0</v>
      </c>
      <c r="R88" s="35" t="str">
        <f t="shared" si="29"/>
        <v>0</v>
      </c>
      <c r="S88" s="35" t="str">
        <f t="shared" si="30"/>
        <v>0</v>
      </c>
      <c r="T88" s="13">
        <f t="shared" si="31"/>
        <v>0</v>
      </c>
      <c r="U88" s="13">
        <f t="shared" si="32"/>
        <v>0</v>
      </c>
      <c r="V88" s="13">
        <f t="shared" si="50"/>
        <v>5</v>
      </c>
      <c r="W88" s="13">
        <f t="shared" si="33"/>
        <v>10</v>
      </c>
      <c r="X88" s="13">
        <f t="shared" si="34"/>
        <v>0</v>
      </c>
      <c r="Y88" s="35" t="str">
        <f t="shared" si="35"/>
        <v>15</v>
      </c>
      <c r="Z88" s="35" t="str">
        <f t="shared" si="49"/>
        <v>10</v>
      </c>
      <c r="AA88" s="36">
        <v>40</v>
      </c>
      <c r="AB88" s="39">
        <v>79</v>
      </c>
      <c r="AF88" s="49"/>
      <c r="AG88" s="49"/>
    </row>
    <row r="89" spans="1:33" s="14" customFormat="1" x14ac:dyDescent="0.3">
      <c r="A89" s="12">
        <v>189</v>
      </c>
      <c r="B89" s="12" t="s">
        <v>97</v>
      </c>
      <c r="C89" s="12"/>
      <c r="D89" s="12"/>
      <c r="E89" s="12"/>
      <c r="F89" s="12"/>
      <c r="G89" s="12"/>
      <c r="H89" s="12"/>
      <c r="I89" s="12"/>
      <c r="J89" s="12"/>
      <c r="K89" s="12">
        <v>2</v>
      </c>
      <c r="L89" s="12"/>
      <c r="M89" s="34"/>
      <c r="N89" s="12">
        <v>53</v>
      </c>
      <c r="O89" s="13">
        <f t="shared" si="26"/>
        <v>0</v>
      </c>
      <c r="P89" s="13">
        <f t="shared" si="48"/>
        <v>0</v>
      </c>
      <c r="Q89" s="13">
        <f t="shared" si="28"/>
        <v>0</v>
      </c>
      <c r="R89" s="35" t="str">
        <f t="shared" si="29"/>
        <v>0</v>
      </c>
      <c r="S89" s="35" t="str">
        <f t="shared" si="30"/>
        <v>0</v>
      </c>
      <c r="T89" s="13">
        <f t="shared" si="31"/>
        <v>0</v>
      </c>
      <c r="U89" s="13">
        <f t="shared" si="32"/>
        <v>0</v>
      </c>
      <c r="V89" s="13">
        <f t="shared" si="50"/>
        <v>0</v>
      </c>
      <c r="W89" s="13">
        <f t="shared" si="33"/>
        <v>20</v>
      </c>
      <c r="X89" s="13">
        <f t="shared" si="34"/>
        <v>0</v>
      </c>
      <c r="Y89" s="35" t="str">
        <f t="shared" si="35"/>
        <v>0</v>
      </c>
      <c r="Z89" s="35" t="str">
        <f t="shared" si="49"/>
        <v>20</v>
      </c>
      <c r="AA89" s="36">
        <v>40</v>
      </c>
      <c r="AB89" s="32">
        <v>80</v>
      </c>
      <c r="AF89" s="49"/>
      <c r="AG89" s="49"/>
    </row>
    <row r="90" spans="1:33" s="14" customFormat="1" x14ac:dyDescent="0.3">
      <c r="A90" s="12">
        <v>20</v>
      </c>
      <c r="B90" s="12" t="s">
        <v>50</v>
      </c>
      <c r="C90" s="12"/>
      <c r="D90" s="12"/>
      <c r="E90" s="12"/>
      <c r="F90" s="12"/>
      <c r="G90" s="12"/>
      <c r="H90" s="12"/>
      <c r="I90" s="12"/>
      <c r="J90" s="12">
        <v>2</v>
      </c>
      <c r="K90" s="12"/>
      <c r="L90" s="12"/>
      <c r="M90" s="34">
        <v>0.82</v>
      </c>
      <c r="N90" s="12">
        <v>45</v>
      </c>
      <c r="O90" s="13">
        <f t="shared" si="26"/>
        <v>0</v>
      </c>
      <c r="P90" s="13">
        <f t="shared" si="48"/>
        <v>0</v>
      </c>
      <c r="Q90" s="13">
        <f t="shared" si="28"/>
        <v>0</v>
      </c>
      <c r="R90" s="35" t="str">
        <f t="shared" si="29"/>
        <v>0</v>
      </c>
      <c r="S90" s="35" t="str">
        <f t="shared" si="30"/>
        <v>0</v>
      </c>
      <c r="T90" s="13">
        <f t="shared" si="31"/>
        <v>0</v>
      </c>
      <c r="U90" s="13">
        <f t="shared" si="32"/>
        <v>0</v>
      </c>
      <c r="V90" s="13">
        <f t="shared" si="50"/>
        <v>10</v>
      </c>
      <c r="W90" s="13">
        <f t="shared" si="33"/>
        <v>0</v>
      </c>
      <c r="X90" s="13">
        <f t="shared" si="34"/>
        <v>0</v>
      </c>
      <c r="Y90" s="35" t="str">
        <f t="shared" si="35"/>
        <v>17</v>
      </c>
      <c r="Z90" s="35" t="str">
        <f t="shared" si="49"/>
        <v>10</v>
      </c>
      <c r="AA90" s="36">
        <v>37</v>
      </c>
      <c r="AB90" s="39">
        <v>81</v>
      </c>
      <c r="AF90" s="49"/>
      <c r="AG90" s="49"/>
    </row>
    <row r="91" spans="1:33" s="14" customFormat="1" x14ac:dyDescent="0.3">
      <c r="A91" s="12">
        <v>31</v>
      </c>
      <c r="B91" s="12" t="s">
        <v>133</v>
      </c>
      <c r="C91" s="12"/>
      <c r="D91" s="12"/>
      <c r="E91" s="12"/>
      <c r="F91" s="12"/>
      <c r="G91" s="12"/>
      <c r="H91" s="12"/>
      <c r="I91" s="12"/>
      <c r="J91" s="12">
        <v>2</v>
      </c>
      <c r="K91" s="12"/>
      <c r="L91" s="12"/>
      <c r="M91" s="34">
        <v>0.8</v>
      </c>
      <c r="N91" s="12">
        <v>46</v>
      </c>
      <c r="O91" s="13">
        <f t="shared" si="26"/>
        <v>0</v>
      </c>
      <c r="P91" s="13">
        <f t="shared" si="48"/>
        <v>0</v>
      </c>
      <c r="Q91" s="13">
        <f t="shared" si="28"/>
        <v>0</v>
      </c>
      <c r="R91" s="35" t="str">
        <f t="shared" si="29"/>
        <v>0</v>
      </c>
      <c r="S91" s="35" t="str">
        <f t="shared" si="30"/>
        <v>0</v>
      </c>
      <c r="T91" s="13">
        <f t="shared" si="31"/>
        <v>0</v>
      </c>
      <c r="U91" s="13">
        <f t="shared" si="32"/>
        <v>0</v>
      </c>
      <c r="V91" s="13">
        <f t="shared" si="50"/>
        <v>10</v>
      </c>
      <c r="W91" s="13">
        <f t="shared" si="33"/>
        <v>0</v>
      </c>
      <c r="X91" s="13">
        <f t="shared" si="34"/>
        <v>0</v>
      </c>
      <c r="Y91" s="35" t="str">
        <f t="shared" si="35"/>
        <v>17</v>
      </c>
      <c r="Z91" s="35" t="str">
        <f t="shared" si="49"/>
        <v>10</v>
      </c>
      <c r="AA91" s="36">
        <v>37</v>
      </c>
      <c r="AB91" s="32">
        <v>82</v>
      </c>
      <c r="AF91" s="49"/>
      <c r="AG91" s="49"/>
    </row>
    <row r="92" spans="1:33" s="14" customFormat="1" x14ac:dyDescent="0.3">
      <c r="A92" s="12">
        <v>94</v>
      </c>
      <c r="B92" s="12" t="s">
        <v>194</v>
      </c>
      <c r="C92" s="12"/>
      <c r="D92" s="12"/>
      <c r="E92" s="12"/>
      <c r="F92" s="12"/>
      <c r="G92" s="12"/>
      <c r="H92" s="12"/>
      <c r="I92" s="12"/>
      <c r="J92" s="12">
        <v>2</v>
      </c>
      <c r="K92" s="12"/>
      <c r="L92" s="12"/>
      <c r="M92" s="34">
        <v>0.75</v>
      </c>
      <c r="N92" s="12">
        <v>48</v>
      </c>
      <c r="O92" s="13">
        <f t="shared" si="26"/>
        <v>0</v>
      </c>
      <c r="P92" s="13">
        <f t="shared" si="48"/>
        <v>0</v>
      </c>
      <c r="Q92" s="13">
        <f t="shared" si="28"/>
        <v>0</v>
      </c>
      <c r="R92" s="35" t="str">
        <f t="shared" si="29"/>
        <v>0</v>
      </c>
      <c r="S92" s="35" t="str">
        <f t="shared" si="30"/>
        <v>0</v>
      </c>
      <c r="T92" s="13">
        <f t="shared" si="31"/>
        <v>0</v>
      </c>
      <c r="U92" s="13">
        <f t="shared" si="32"/>
        <v>0</v>
      </c>
      <c r="V92" s="13">
        <f t="shared" si="50"/>
        <v>10</v>
      </c>
      <c r="W92" s="13">
        <f t="shared" si="33"/>
        <v>0</v>
      </c>
      <c r="X92" s="13">
        <f t="shared" si="34"/>
        <v>0</v>
      </c>
      <c r="Y92" s="35" t="str">
        <f t="shared" si="35"/>
        <v>17</v>
      </c>
      <c r="Z92" s="35" t="str">
        <f t="shared" si="49"/>
        <v>10</v>
      </c>
      <c r="AA92" s="36">
        <v>37</v>
      </c>
      <c r="AB92" s="39">
        <v>83</v>
      </c>
      <c r="AF92" s="49"/>
      <c r="AG92" s="49"/>
    </row>
    <row r="93" spans="1:33" s="14" customFormat="1" x14ac:dyDescent="0.3">
      <c r="A93" s="12">
        <v>176</v>
      </c>
      <c r="B93" s="12" t="s">
        <v>156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34">
        <v>1</v>
      </c>
      <c r="N93" s="12">
        <v>56</v>
      </c>
      <c r="O93" s="13">
        <f>$C93*17</f>
        <v>0</v>
      </c>
      <c r="P93" s="13">
        <f>IF($D93&gt;=17,$C93*17,$D93*$C93)</f>
        <v>0</v>
      </c>
      <c r="Q93" s="13">
        <f>$E93*17</f>
        <v>0</v>
      </c>
      <c r="R93" s="35" t="str">
        <f>IF($F93&gt;3,20+($F93-3)*10,IF($F93=0,"0",IF($F93&lt;=3,"20","0")))</f>
        <v>0</v>
      </c>
      <c r="S93" s="35" t="str">
        <f>IF($G93&gt;3,20+($G93-3)*10,IF($G93=0,"0",IF($G93&lt;=3,"20","0")))</f>
        <v>0</v>
      </c>
      <c r="T93" s="13">
        <f>IF($H93&gt;=3,15,0)</f>
        <v>0</v>
      </c>
      <c r="U93" s="13">
        <f>IF($I93&gt;=3,15,0)</f>
        <v>0</v>
      </c>
      <c r="V93" s="13">
        <f>IF($J93&lt;=2,$J93*5,($J93-2)*10 + (2*5))</f>
        <v>0</v>
      </c>
      <c r="W93" s="13">
        <f>$K93*10</f>
        <v>0</v>
      </c>
      <c r="X93" s="13">
        <f>$L93*10</f>
        <v>0</v>
      </c>
      <c r="Y93" s="35" t="str">
        <f>IF($M93&lt;50%,"0",IF($M93&lt;60%,"10",IF($M93&lt;67%,"12",IF($M93&lt;70%,"15","17"))))</f>
        <v>17</v>
      </c>
      <c r="Z93" s="35" t="str">
        <f>IF($N93=0,"0",IF($N93&lt;=50,"10","20"))</f>
        <v>20</v>
      </c>
      <c r="AA93" s="36">
        <v>37</v>
      </c>
      <c r="AB93" s="32">
        <v>84</v>
      </c>
      <c r="AF93" s="49"/>
      <c r="AG93" s="49"/>
    </row>
    <row r="94" spans="1:33" s="14" customFormat="1" x14ac:dyDescent="0.3">
      <c r="A94" s="12">
        <v>153</v>
      </c>
      <c r="B94" s="12" t="s">
        <v>196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34">
        <v>0.85</v>
      </c>
      <c r="N94" s="12">
        <v>56</v>
      </c>
      <c r="O94" s="13">
        <f t="shared" ref="O94:O122" si="51">$C94*17</f>
        <v>0</v>
      </c>
      <c r="P94" s="13">
        <f t="shared" si="48"/>
        <v>0</v>
      </c>
      <c r="Q94" s="13">
        <f t="shared" ref="Q94:Q122" si="52">$E94*17</f>
        <v>0</v>
      </c>
      <c r="R94" s="35" t="str">
        <f t="shared" ref="R94:R122" si="53">IF($F94&gt;3,20+($F94-3)*10,IF($F94=0,"0",IF($F94&lt;=3,"20","0")))</f>
        <v>0</v>
      </c>
      <c r="S94" s="35" t="str">
        <f t="shared" ref="S94:S122" si="54">IF($G94&gt;3,20+($G94-3)*10,IF($G94=0,"0",IF($G94&lt;=3,"20","0")))</f>
        <v>0</v>
      </c>
      <c r="T94" s="13">
        <f t="shared" ref="T94:T122" si="55">IF($H94&gt;=3,15,0)</f>
        <v>0</v>
      </c>
      <c r="U94" s="13">
        <f t="shared" ref="U94:U122" si="56">IF($I94&gt;=3,15,0)</f>
        <v>0</v>
      </c>
      <c r="V94" s="13">
        <f t="shared" si="50"/>
        <v>0</v>
      </c>
      <c r="W94" s="13">
        <f t="shared" ref="W94:W122" si="57">$K94*10</f>
        <v>0</v>
      </c>
      <c r="X94" s="13">
        <f t="shared" ref="X94:X122" si="58">$L94*10</f>
        <v>0</v>
      </c>
      <c r="Y94" s="35" t="str">
        <f t="shared" ref="Y94:Y122" si="59">IF($M94&lt;50%,"0",IF($M94&lt;60%,"10",IF($M94&lt;67%,"12",IF($M94&lt;70%,"15","17"))))</f>
        <v>17</v>
      </c>
      <c r="Z94" s="35" t="str">
        <f t="shared" si="49"/>
        <v>20</v>
      </c>
      <c r="AA94" s="36">
        <v>37</v>
      </c>
      <c r="AB94" s="39">
        <v>85</v>
      </c>
      <c r="AF94" s="49"/>
      <c r="AG94" s="49"/>
    </row>
    <row r="95" spans="1:33" s="14" customFormat="1" x14ac:dyDescent="0.3">
      <c r="A95" s="12">
        <v>173</v>
      </c>
      <c r="B95" s="12" t="s">
        <v>91</v>
      </c>
      <c r="C95" s="12"/>
      <c r="D95" s="12"/>
      <c r="E95" s="12"/>
      <c r="F95" s="12"/>
      <c r="G95" s="12"/>
      <c r="H95" s="12">
        <v>3</v>
      </c>
      <c r="I95" s="12"/>
      <c r="J95" s="12"/>
      <c r="K95" s="12"/>
      <c r="L95" s="12"/>
      <c r="M95" s="34"/>
      <c r="N95" s="12">
        <v>57</v>
      </c>
      <c r="O95" s="13">
        <f>$C95*17</f>
        <v>0</v>
      </c>
      <c r="P95" s="13">
        <f>IF($D95&gt;=17,$C95*17,$D95*$C95)</f>
        <v>0</v>
      </c>
      <c r="Q95" s="13">
        <f>$E95*17</f>
        <v>0</v>
      </c>
      <c r="R95" s="35" t="str">
        <f>IF($F95&gt;3,20+($F95-3)*10,IF($F95=0,"0",IF($F95&lt;=3,"20","0")))</f>
        <v>0</v>
      </c>
      <c r="S95" s="35" t="str">
        <f>IF($G95&gt;3,20+($G95-3)*10,IF($G95=0,"0",IF($G95&lt;=3,"20","0")))</f>
        <v>0</v>
      </c>
      <c r="T95" s="13">
        <f>IF($H95&gt;=3,15,0)</f>
        <v>15</v>
      </c>
      <c r="U95" s="13">
        <f>IF($I95&gt;=3,15,0)</f>
        <v>0</v>
      </c>
      <c r="V95" s="13">
        <f>IF($J95&lt;=2,$J95*5,($J95-2)*10 + (2*5))</f>
        <v>0</v>
      </c>
      <c r="W95" s="13">
        <f>$K95*10</f>
        <v>0</v>
      </c>
      <c r="X95" s="13">
        <f>$L95*10</f>
        <v>0</v>
      </c>
      <c r="Y95" s="35" t="str">
        <f>IF($M95&lt;50%,"0",IF($M95&lt;60%,"10",IF($M95&lt;67%,"12",IF($M95&lt;70%,"15","17"))))</f>
        <v>0</v>
      </c>
      <c r="Z95" s="35" t="str">
        <f>IF($N95=0,"0",IF($N95&lt;=50,"10","20"))</f>
        <v>20</v>
      </c>
      <c r="AA95" s="36">
        <v>35</v>
      </c>
      <c r="AB95" s="32">
        <v>86</v>
      </c>
      <c r="AF95" s="49"/>
      <c r="AG95" s="49"/>
    </row>
    <row r="96" spans="1:33" s="14" customFormat="1" x14ac:dyDescent="0.3">
      <c r="A96" s="12">
        <v>77</v>
      </c>
      <c r="B96" s="12" t="s">
        <v>63</v>
      </c>
      <c r="C96" s="12"/>
      <c r="D96" s="12"/>
      <c r="E96" s="12"/>
      <c r="F96" s="12"/>
      <c r="G96" s="12"/>
      <c r="H96" s="12">
        <v>3</v>
      </c>
      <c r="I96" s="12"/>
      <c r="J96" s="12"/>
      <c r="K96" s="12"/>
      <c r="L96" s="12"/>
      <c r="M96" s="34"/>
      <c r="N96" s="12">
        <v>56</v>
      </c>
      <c r="O96" s="13">
        <f>$C96*17</f>
        <v>0</v>
      </c>
      <c r="P96" s="13">
        <f>IF($D96&gt;=17,$C96*17,$D96*$C96)</f>
        <v>0</v>
      </c>
      <c r="Q96" s="13">
        <f>$E96*17</f>
        <v>0</v>
      </c>
      <c r="R96" s="35" t="str">
        <f>IF($F96&gt;3,20+($F96-3)*10,IF($F96=0,"0",IF($F96&lt;=3,"20","0")))</f>
        <v>0</v>
      </c>
      <c r="S96" s="35" t="str">
        <f>IF($G96&gt;3,20+($G96-3)*10,IF($G96=0,"0",IF($G96&lt;=3,"20","0")))</f>
        <v>0</v>
      </c>
      <c r="T96" s="13">
        <f>IF($H96&gt;=3,15,0)</f>
        <v>15</v>
      </c>
      <c r="U96" s="13">
        <f>IF($I96&gt;=3,15,0)</f>
        <v>0</v>
      </c>
      <c r="V96" s="13">
        <f>IF($J96&lt;=2,$J96*5,($J96-2)*10 + (2*5))</f>
        <v>0</v>
      </c>
      <c r="W96" s="13">
        <f>$K96*10</f>
        <v>0</v>
      </c>
      <c r="X96" s="13">
        <f>$L96*10</f>
        <v>0</v>
      </c>
      <c r="Y96" s="35" t="str">
        <f>IF($M96&lt;50%,"0",IF($M96&lt;60%,"10",IF($M96&lt;67%,"12",IF($M96&lt;70%,"15","17"))))</f>
        <v>0</v>
      </c>
      <c r="Z96" s="35" t="str">
        <f>IF($N96=0,"0",IF($N96&lt;=50,"10","20"))</f>
        <v>20</v>
      </c>
      <c r="AA96" s="36">
        <v>35</v>
      </c>
      <c r="AB96" s="39">
        <v>87</v>
      </c>
      <c r="AF96" s="49"/>
      <c r="AG96" s="49"/>
    </row>
    <row r="97" spans="1:33" s="14" customFormat="1" x14ac:dyDescent="0.3">
      <c r="A97" s="12">
        <v>146</v>
      </c>
      <c r="B97" s="12" t="s">
        <v>141</v>
      </c>
      <c r="C97" s="12"/>
      <c r="D97" s="12"/>
      <c r="E97" s="12"/>
      <c r="F97" s="12"/>
      <c r="G97" s="12"/>
      <c r="H97" s="12">
        <v>3</v>
      </c>
      <c r="I97" s="12"/>
      <c r="J97" s="12"/>
      <c r="K97" s="12"/>
      <c r="L97" s="12"/>
      <c r="M97" s="34"/>
      <c r="N97" s="12">
        <v>55</v>
      </c>
      <c r="O97" s="13">
        <f>$C97*17</f>
        <v>0</v>
      </c>
      <c r="P97" s="13">
        <f>IF($D97&gt;=17,$C97*17,$D97*$C97)</f>
        <v>0</v>
      </c>
      <c r="Q97" s="13">
        <f>$E97*17</f>
        <v>0</v>
      </c>
      <c r="R97" s="35" t="str">
        <f>IF($F97&gt;3,20+($F97-3)*10,IF($F97=0,"0",IF($F97&lt;=3,"20","0")))</f>
        <v>0</v>
      </c>
      <c r="S97" s="35" t="str">
        <f>IF($G97&gt;3,20+($G97-3)*10,IF($G97=0,"0",IF($G97&lt;=3,"20","0")))</f>
        <v>0</v>
      </c>
      <c r="T97" s="13">
        <f>IF($H97&gt;=3,15,0)</f>
        <v>15</v>
      </c>
      <c r="U97" s="13">
        <f>IF($I97&gt;=3,15,0)</f>
        <v>0</v>
      </c>
      <c r="V97" s="13">
        <f>IF($J97&lt;=2,$J97*5,($J97-2)*10 + (2*5))</f>
        <v>0</v>
      </c>
      <c r="W97" s="13">
        <f>$K97*10</f>
        <v>0</v>
      </c>
      <c r="X97" s="13">
        <f>$L97*10</f>
        <v>0</v>
      </c>
      <c r="Y97" s="35" t="str">
        <f>IF($M97&lt;50%,"0",IF($M97&lt;60%,"10",IF($M97&lt;67%,"12",IF($M97&lt;70%,"15","17"))))</f>
        <v>0</v>
      </c>
      <c r="Z97" s="35" t="str">
        <f>IF($N97=0,"0",IF($N97&lt;=50,"10","20"))</f>
        <v>20</v>
      </c>
      <c r="AA97" s="36">
        <v>35</v>
      </c>
      <c r="AB97" s="32">
        <v>88</v>
      </c>
      <c r="AF97" s="49"/>
      <c r="AG97" s="49"/>
    </row>
    <row r="98" spans="1:33" s="14" customFormat="1" x14ac:dyDescent="0.3">
      <c r="A98" s="12">
        <v>61</v>
      </c>
      <c r="B98" s="12" t="s">
        <v>56</v>
      </c>
      <c r="C98" s="12"/>
      <c r="D98" s="12"/>
      <c r="E98" s="12"/>
      <c r="F98" s="12"/>
      <c r="G98" s="12"/>
      <c r="H98" s="12"/>
      <c r="I98" s="12">
        <v>3</v>
      </c>
      <c r="J98" s="12">
        <v>2</v>
      </c>
      <c r="K98" s="12"/>
      <c r="L98" s="12"/>
      <c r="M98" s="34"/>
      <c r="N98" s="12">
        <v>40</v>
      </c>
      <c r="O98" s="13">
        <f t="shared" si="51"/>
        <v>0</v>
      </c>
      <c r="P98" s="13">
        <f t="shared" si="48"/>
        <v>0</v>
      </c>
      <c r="Q98" s="13">
        <f t="shared" si="52"/>
        <v>0</v>
      </c>
      <c r="R98" s="35" t="str">
        <f t="shared" si="53"/>
        <v>0</v>
      </c>
      <c r="S98" s="35" t="str">
        <f t="shared" si="54"/>
        <v>0</v>
      </c>
      <c r="T98" s="13">
        <f t="shared" si="55"/>
        <v>0</v>
      </c>
      <c r="U98" s="13">
        <f t="shared" si="56"/>
        <v>15</v>
      </c>
      <c r="V98" s="13">
        <f t="shared" si="50"/>
        <v>10</v>
      </c>
      <c r="W98" s="13">
        <f t="shared" si="57"/>
        <v>0</v>
      </c>
      <c r="X98" s="13">
        <f t="shared" si="58"/>
        <v>0</v>
      </c>
      <c r="Y98" s="35" t="str">
        <f t="shared" si="59"/>
        <v>0</v>
      </c>
      <c r="Z98" s="35" t="str">
        <f t="shared" si="49"/>
        <v>10</v>
      </c>
      <c r="AA98" s="36">
        <v>35</v>
      </c>
      <c r="AB98" s="39">
        <v>89</v>
      </c>
      <c r="AF98" s="49"/>
      <c r="AG98" s="49"/>
    </row>
    <row r="99" spans="1:33" s="14" customFormat="1" x14ac:dyDescent="0.3">
      <c r="A99" s="12">
        <v>112</v>
      </c>
      <c r="B99" s="12" t="s">
        <v>275</v>
      </c>
      <c r="C99" s="12"/>
      <c r="D99" s="12"/>
      <c r="E99" s="12"/>
      <c r="F99" s="12"/>
      <c r="G99" s="12"/>
      <c r="H99" s="12"/>
      <c r="I99" s="12"/>
      <c r="J99" s="12">
        <v>1</v>
      </c>
      <c r="K99" s="12">
        <v>1</v>
      </c>
      <c r="L99" s="12"/>
      <c r="M99" s="34">
        <v>0.5</v>
      </c>
      <c r="N99" s="12">
        <v>47</v>
      </c>
      <c r="O99" s="13">
        <f t="shared" si="51"/>
        <v>0</v>
      </c>
      <c r="P99" s="13">
        <f t="shared" si="48"/>
        <v>0</v>
      </c>
      <c r="Q99" s="13">
        <f t="shared" si="52"/>
        <v>0</v>
      </c>
      <c r="R99" s="35" t="str">
        <f t="shared" si="53"/>
        <v>0</v>
      </c>
      <c r="S99" s="35" t="str">
        <f t="shared" si="54"/>
        <v>0</v>
      </c>
      <c r="T99" s="13">
        <f t="shared" si="55"/>
        <v>0</v>
      </c>
      <c r="U99" s="13">
        <f t="shared" si="56"/>
        <v>0</v>
      </c>
      <c r="V99" s="13">
        <f t="shared" si="50"/>
        <v>5</v>
      </c>
      <c r="W99" s="13">
        <f t="shared" si="57"/>
        <v>10</v>
      </c>
      <c r="X99" s="13">
        <f t="shared" si="58"/>
        <v>0</v>
      </c>
      <c r="Y99" s="35" t="str">
        <f t="shared" si="59"/>
        <v>10</v>
      </c>
      <c r="Z99" s="35" t="str">
        <f t="shared" si="49"/>
        <v>10</v>
      </c>
      <c r="AA99" s="36">
        <v>35</v>
      </c>
      <c r="AB99" s="32">
        <v>90</v>
      </c>
      <c r="AF99" s="49"/>
      <c r="AG99" s="49"/>
    </row>
    <row r="100" spans="1:33" s="14" customFormat="1" x14ac:dyDescent="0.3">
      <c r="A100" s="12">
        <v>71</v>
      </c>
      <c r="B100" s="12" t="s">
        <v>250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34">
        <v>0.67</v>
      </c>
      <c r="N100" s="12">
        <v>57</v>
      </c>
      <c r="O100" s="13">
        <f>$C100*17</f>
        <v>0</v>
      </c>
      <c r="P100" s="13">
        <f>IF($D100&gt;=17,$C100*17,$D100*$C100)</f>
        <v>0</v>
      </c>
      <c r="Q100" s="13">
        <f>$E100*17</f>
        <v>0</v>
      </c>
      <c r="R100" s="35" t="str">
        <f>IF($F100&gt;3,20+($F100-3)*10,IF($F100=0,"0",IF($F100&lt;=3,"20","0")))</f>
        <v>0</v>
      </c>
      <c r="S100" s="35" t="str">
        <f>IF($G100&gt;3,20+($G100-3)*10,IF($G100=0,"0",IF($G100&lt;=3,"20","0")))</f>
        <v>0</v>
      </c>
      <c r="T100" s="13">
        <f>IF($H100&gt;=3,15,0)</f>
        <v>0</v>
      </c>
      <c r="U100" s="13">
        <f>IF($I100&gt;=3,15,0)</f>
        <v>0</v>
      </c>
      <c r="V100" s="13">
        <f>IF($J100&lt;=2,$J100*5,($J100-2)*10 + (2*5))</f>
        <v>0</v>
      </c>
      <c r="W100" s="13">
        <f>$K100*10</f>
        <v>0</v>
      </c>
      <c r="X100" s="13">
        <f>$L100*10</f>
        <v>0</v>
      </c>
      <c r="Y100" s="35" t="str">
        <f>IF($M100&lt;50%,"0",IF($M100&lt;60%,"10",IF($M100&lt;67%,"12",IF($M100&lt;70%,"15","17"))))</f>
        <v>15</v>
      </c>
      <c r="Z100" s="35" t="str">
        <f>IF($N100=0,"0",IF($N100&lt;=50,"10","20"))</f>
        <v>20</v>
      </c>
      <c r="AA100" s="36">
        <v>35</v>
      </c>
      <c r="AB100" s="39">
        <v>91</v>
      </c>
      <c r="AF100" s="49"/>
      <c r="AG100" s="49"/>
    </row>
    <row r="101" spans="1:33" s="14" customFormat="1" x14ac:dyDescent="0.3">
      <c r="A101" s="12">
        <v>138</v>
      </c>
      <c r="B101" s="12" t="s">
        <v>183</v>
      </c>
      <c r="C101" s="12"/>
      <c r="D101" s="12"/>
      <c r="E101" s="12"/>
      <c r="F101" s="12"/>
      <c r="G101" s="12"/>
      <c r="H101" s="12"/>
      <c r="I101" s="12"/>
      <c r="J101" s="12">
        <v>1</v>
      </c>
      <c r="K101" s="12"/>
      <c r="L101" s="12"/>
      <c r="M101" s="34">
        <v>0.9</v>
      </c>
      <c r="N101" s="12">
        <v>42</v>
      </c>
      <c r="O101" s="13">
        <f>$C101*17</f>
        <v>0</v>
      </c>
      <c r="P101" s="13">
        <f>IF($D101&gt;=17,$C101*17,$D101*$C101)</f>
        <v>0</v>
      </c>
      <c r="Q101" s="13">
        <f>$E101*17</f>
        <v>0</v>
      </c>
      <c r="R101" s="35" t="str">
        <f>IF($F101&gt;3,20+($F101-3)*10,IF($F101=0,"0",IF($F101&lt;=3,"20","0")))</f>
        <v>0</v>
      </c>
      <c r="S101" s="35" t="str">
        <f>IF($G101&gt;3,20+($G101-3)*10,IF($G101=0,"0",IF($G101&lt;=3,"20","0")))</f>
        <v>0</v>
      </c>
      <c r="T101" s="13">
        <f>IF($H101&gt;=3,15,0)</f>
        <v>0</v>
      </c>
      <c r="U101" s="13">
        <f>IF($I101&gt;=3,15,0)</f>
        <v>0</v>
      </c>
      <c r="V101" s="13">
        <f>IF($J101&lt;=2,$J101*5,($J101-2)*10 + (2*5))</f>
        <v>5</v>
      </c>
      <c r="W101" s="13">
        <f>$K101*10</f>
        <v>0</v>
      </c>
      <c r="X101" s="13">
        <f>$L101*10</f>
        <v>0</v>
      </c>
      <c r="Y101" s="35" t="str">
        <f>IF($M101&lt;50%,"0",IF($M101&lt;60%,"10",IF($M101&lt;67%,"12",IF($M101&lt;70%,"15","17"))))</f>
        <v>17</v>
      </c>
      <c r="Z101" s="35" t="str">
        <f>IF($N101=0,"0",IF($N101&lt;=50,"10","20"))</f>
        <v>10</v>
      </c>
      <c r="AA101" s="36">
        <v>32</v>
      </c>
      <c r="AB101" s="32">
        <v>92</v>
      </c>
      <c r="AF101" s="49"/>
      <c r="AG101" s="49"/>
    </row>
    <row r="102" spans="1:33" s="14" customFormat="1" x14ac:dyDescent="0.3">
      <c r="A102" s="12">
        <v>82</v>
      </c>
      <c r="B102" s="12" t="s">
        <v>64</v>
      </c>
      <c r="C102" s="12"/>
      <c r="D102" s="12"/>
      <c r="E102" s="12"/>
      <c r="F102" s="12"/>
      <c r="G102" s="12"/>
      <c r="H102" s="12"/>
      <c r="I102" s="12"/>
      <c r="J102" s="12">
        <v>1</v>
      </c>
      <c r="K102" s="12"/>
      <c r="L102" s="12"/>
      <c r="M102" s="34">
        <v>0.77</v>
      </c>
      <c r="N102" s="12">
        <v>49</v>
      </c>
      <c r="O102" s="13">
        <f t="shared" si="51"/>
        <v>0</v>
      </c>
      <c r="P102" s="13">
        <f t="shared" ref="P102:P122" si="60">IF($D102&gt;=17,$C102*17,$D102*$C102)</f>
        <v>0</v>
      </c>
      <c r="Q102" s="13">
        <f t="shared" si="52"/>
        <v>0</v>
      </c>
      <c r="R102" s="35" t="str">
        <f t="shared" si="53"/>
        <v>0</v>
      </c>
      <c r="S102" s="35" t="str">
        <f t="shared" si="54"/>
        <v>0</v>
      </c>
      <c r="T102" s="13">
        <f t="shared" si="55"/>
        <v>0</v>
      </c>
      <c r="U102" s="13">
        <f t="shared" si="56"/>
        <v>0</v>
      </c>
      <c r="V102" s="13">
        <f t="shared" si="50"/>
        <v>5</v>
      </c>
      <c r="W102" s="13">
        <f t="shared" si="57"/>
        <v>0</v>
      </c>
      <c r="X102" s="13">
        <f t="shared" si="58"/>
        <v>0</v>
      </c>
      <c r="Y102" s="35" t="str">
        <f t="shared" si="59"/>
        <v>17</v>
      </c>
      <c r="Z102" s="35" t="str">
        <f t="shared" si="49"/>
        <v>10</v>
      </c>
      <c r="AA102" s="36">
        <v>32</v>
      </c>
      <c r="AB102" s="39">
        <v>93</v>
      </c>
      <c r="AF102" s="49"/>
      <c r="AG102" s="49"/>
    </row>
    <row r="103" spans="1:33" s="14" customFormat="1" x14ac:dyDescent="0.3">
      <c r="A103" s="12">
        <v>19</v>
      </c>
      <c r="B103" s="12" t="s">
        <v>191</v>
      </c>
      <c r="C103" s="12"/>
      <c r="D103" s="12"/>
      <c r="E103" s="12"/>
      <c r="F103" s="12"/>
      <c r="G103" s="12"/>
      <c r="H103" s="12"/>
      <c r="I103" s="12">
        <v>3</v>
      </c>
      <c r="J103" s="12">
        <v>1</v>
      </c>
      <c r="K103" s="12"/>
      <c r="L103" s="12"/>
      <c r="M103" s="34"/>
      <c r="N103" s="12">
        <v>26</v>
      </c>
      <c r="O103" s="13">
        <f>$C103*17</f>
        <v>0</v>
      </c>
      <c r="P103" s="13">
        <f>IF($D103&gt;=17,$C103*17,$D103*$C103)</f>
        <v>0</v>
      </c>
      <c r="Q103" s="13">
        <f>$E103*17</f>
        <v>0</v>
      </c>
      <c r="R103" s="35" t="str">
        <f>IF($F103&gt;3,20+($F103-3)*10,IF($F103=0,"0",IF($F103&lt;=3,"20","0")))</f>
        <v>0</v>
      </c>
      <c r="S103" s="35" t="str">
        <f>IF($G103&gt;3,20+($G103-3)*10,IF($G103=0,"0",IF($G103&lt;=3,"20","0")))</f>
        <v>0</v>
      </c>
      <c r="T103" s="13">
        <f>IF($H103&gt;=3,15,0)</f>
        <v>0</v>
      </c>
      <c r="U103" s="13">
        <f>IF($I103&gt;=3,15,0)</f>
        <v>15</v>
      </c>
      <c r="V103" s="13">
        <f>IF($J103&lt;=2,$J103*5,($J103-2)*10 + (2*5))</f>
        <v>5</v>
      </c>
      <c r="W103" s="13">
        <f>$K103*10</f>
        <v>0</v>
      </c>
      <c r="X103" s="13">
        <f>$L103*10</f>
        <v>0</v>
      </c>
      <c r="Y103" s="35" t="str">
        <f>IF($M103&lt;50%,"0",IF($M103&lt;60%,"10",IF($M103&lt;67%,"12",IF($M103&lt;70%,"15","17"))))</f>
        <v>0</v>
      </c>
      <c r="Z103" s="35" t="str">
        <f>IF($N103=0,"0",IF($N103&lt;=50,"10","20"))</f>
        <v>10</v>
      </c>
      <c r="AA103" s="36">
        <v>30</v>
      </c>
      <c r="AB103" s="32">
        <v>94</v>
      </c>
      <c r="AF103" s="49"/>
      <c r="AG103" s="49"/>
    </row>
    <row r="104" spans="1:33" s="14" customFormat="1" x14ac:dyDescent="0.3">
      <c r="A104" s="12">
        <v>2</v>
      </c>
      <c r="B104" s="12" t="s">
        <v>128</v>
      </c>
      <c r="C104" s="12"/>
      <c r="D104" s="12"/>
      <c r="E104" s="12"/>
      <c r="F104" s="12"/>
      <c r="G104" s="12"/>
      <c r="H104" s="12"/>
      <c r="I104" s="12"/>
      <c r="J104" s="12">
        <v>2</v>
      </c>
      <c r="K104" s="12"/>
      <c r="L104" s="12"/>
      <c r="M104" s="34"/>
      <c r="N104" s="12">
        <v>55</v>
      </c>
      <c r="O104" s="13">
        <f t="shared" si="51"/>
        <v>0</v>
      </c>
      <c r="P104" s="13">
        <f t="shared" si="60"/>
        <v>0</v>
      </c>
      <c r="Q104" s="13">
        <f t="shared" si="52"/>
        <v>0</v>
      </c>
      <c r="R104" s="35" t="str">
        <f t="shared" si="53"/>
        <v>0</v>
      </c>
      <c r="S104" s="35" t="str">
        <f t="shared" si="54"/>
        <v>0</v>
      </c>
      <c r="T104" s="13">
        <f t="shared" si="55"/>
        <v>0</v>
      </c>
      <c r="U104" s="13">
        <f t="shared" si="56"/>
        <v>0</v>
      </c>
      <c r="V104" s="13">
        <f t="shared" si="50"/>
        <v>10</v>
      </c>
      <c r="W104" s="13">
        <f t="shared" si="57"/>
        <v>0</v>
      </c>
      <c r="X104" s="13">
        <f t="shared" si="58"/>
        <v>0</v>
      </c>
      <c r="Y104" s="35" t="str">
        <f t="shared" si="59"/>
        <v>0</v>
      </c>
      <c r="Z104" s="35" t="str">
        <f t="shared" ref="Z104:Z120" si="61">IF($N104=0,"0",IF($N104&lt;=50,"10","20"))</f>
        <v>20</v>
      </c>
      <c r="AA104" s="36">
        <v>30</v>
      </c>
      <c r="AB104" s="39">
        <v>95</v>
      </c>
      <c r="AF104" s="49"/>
      <c r="AG104" s="49"/>
    </row>
    <row r="105" spans="1:33" s="14" customFormat="1" x14ac:dyDescent="0.3">
      <c r="A105" s="12">
        <v>33</v>
      </c>
      <c r="B105" s="12" t="s">
        <v>119</v>
      </c>
      <c r="C105" s="12"/>
      <c r="D105" s="12"/>
      <c r="E105" s="12"/>
      <c r="F105" s="12"/>
      <c r="G105" s="12"/>
      <c r="H105" s="12"/>
      <c r="I105" s="12"/>
      <c r="J105" s="12">
        <v>2</v>
      </c>
      <c r="K105" s="12"/>
      <c r="L105" s="12"/>
      <c r="M105" s="34"/>
      <c r="N105" s="12">
        <v>54</v>
      </c>
      <c r="O105" s="13">
        <f t="shared" si="51"/>
        <v>0</v>
      </c>
      <c r="P105" s="13">
        <f t="shared" si="60"/>
        <v>0</v>
      </c>
      <c r="Q105" s="13">
        <f t="shared" si="52"/>
        <v>0</v>
      </c>
      <c r="R105" s="35" t="str">
        <f t="shared" si="53"/>
        <v>0</v>
      </c>
      <c r="S105" s="35" t="str">
        <f t="shared" si="54"/>
        <v>0</v>
      </c>
      <c r="T105" s="13">
        <f t="shared" si="55"/>
        <v>0</v>
      </c>
      <c r="U105" s="13">
        <f t="shared" si="56"/>
        <v>0</v>
      </c>
      <c r="V105" s="13">
        <f t="shared" si="50"/>
        <v>10</v>
      </c>
      <c r="W105" s="13">
        <f t="shared" si="57"/>
        <v>0</v>
      </c>
      <c r="X105" s="13">
        <f t="shared" si="58"/>
        <v>0</v>
      </c>
      <c r="Y105" s="35" t="str">
        <f t="shared" si="59"/>
        <v>0</v>
      </c>
      <c r="Z105" s="35" t="str">
        <f t="shared" si="61"/>
        <v>20</v>
      </c>
      <c r="AA105" s="36">
        <v>30</v>
      </c>
      <c r="AB105" s="32">
        <v>96</v>
      </c>
      <c r="AF105" s="49"/>
      <c r="AG105" s="49"/>
    </row>
    <row r="106" spans="1:33" s="14" customFormat="1" x14ac:dyDescent="0.3">
      <c r="A106" s="12">
        <v>40</v>
      </c>
      <c r="B106" s="12" t="s">
        <v>112</v>
      </c>
      <c r="C106" s="12"/>
      <c r="D106" s="12"/>
      <c r="E106" s="12"/>
      <c r="F106" s="12"/>
      <c r="G106" s="12"/>
      <c r="H106" s="12"/>
      <c r="I106" s="12"/>
      <c r="J106" s="12">
        <v>2</v>
      </c>
      <c r="K106" s="12"/>
      <c r="L106" s="12"/>
      <c r="M106" s="34"/>
      <c r="N106" s="12">
        <v>52</v>
      </c>
      <c r="O106" s="13">
        <f t="shared" si="51"/>
        <v>0</v>
      </c>
      <c r="P106" s="13">
        <f t="shared" si="60"/>
        <v>0</v>
      </c>
      <c r="Q106" s="13">
        <f t="shared" si="52"/>
        <v>0</v>
      </c>
      <c r="R106" s="35" t="str">
        <f t="shared" si="53"/>
        <v>0</v>
      </c>
      <c r="S106" s="35" t="str">
        <f t="shared" si="54"/>
        <v>0</v>
      </c>
      <c r="T106" s="13">
        <f t="shared" si="55"/>
        <v>0</v>
      </c>
      <c r="U106" s="13">
        <f t="shared" si="56"/>
        <v>0</v>
      </c>
      <c r="V106" s="13">
        <f t="shared" ref="V106:V122" si="62">IF($J106&lt;=2,$J106*5,($J106-2)*10 + (2*5))</f>
        <v>10</v>
      </c>
      <c r="W106" s="13">
        <f t="shared" si="57"/>
        <v>0</v>
      </c>
      <c r="X106" s="13">
        <f t="shared" si="58"/>
        <v>0</v>
      </c>
      <c r="Y106" s="35" t="str">
        <f t="shared" si="59"/>
        <v>0</v>
      </c>
      <c r="Z106" s="35" t="str">
        <f t="shared" si="61"/>
        <v>20</v>
      </c>
      <c r="AA106" s="36">
        <v>30</v>
      </c>
      <c r="AB106" s="39">
        <v>97</v>
      </c>
      <c r="AF106" s="49"/>
      <c r="AG106" s="49"/>
    </row>
    <row r="107" spans="1:33" s="14" customFormat="1" x14ac:dyDescent="0.3">
      <c r="A107" s="12">
        <v>200</v>
      </c>
      <c r="B107" s="12" t="s">
        <v>229</v>
      </c>
      <c r="C107" s="12"/>
      <c r="D107" s="12"/>
      <c r="E107" s="12"/>
      <c r="F107" s="12"/>
      <c r="G107" s="12"/>
      <c r="H107" s="12"/>
      <c r="I107" s="12"/>
      <c r="J107" s="12">
        <v>2</v>
      </c>
      <c r="K107" s="12"/>
      <c r="L107" s="12"/>
      <c r="M107" s="34"/>
      <c r="N107" s="12">
        <v>51</v>
      </c>
      <c r="O107" s="13">
        <f>$C107*17</f>
        <v>0</v>
      </c>
      <c r="P107" s="13">
        <f>IF($D107&gt;=17,$C107*17,$D107*$C107)</f>
        <v>0</v>
      </c>
      <c r="Q107" s="13">
        <f>$E107*17</f>
        <v>0</v>
      </c>
      <c r="R107" s="35" t="str">
        <f>IF($F107&gt;3,20+($F107-3)*10,IF($F107=0,"0",IF($F107&lt;=3,"20","0")))</f>
        <v>0</v>
      </c>
      <c r="S107" s="35" t="str">
        <f>IF($G107&gt;3,20+($G107-3)*10,IF($G107=0,"0",IF($G107&lt;=3,"20","0")))</f>
        <v>0</v>
      </c>
      <c r="T107" s="13">
        <f>IF($H107&gt;=3,15,0)</f>
        <v>0</v>
      </c>
      <c r="U107" s="13">
        <f>IF($I107&gt;=3,15,0)</f>
        <v>0</v>
      </c>
      <c r="V107" s="13">
        <f>IF($J107&lt;=2,$J107*5,($J107-2)*10 + (2*5))</f>
        <v>10</v>
      </c>
      <c r="W107" s="13">
        <f>$K107*10</f>
        <v>0</v>
      </c>
      <c r="X107" s="13">
        <f>$L107*10</f>
        <v>0</v>
      </c>
      <c r="Y107" s="35" t="str">
        <f>IF($M107&lt;50%,"0",IF($M107&lt;60%,"10",IF($M107&lt;67%,"12",IF($M107&lt;70%,"15","17"))))</f>
        <v>0</v>
      </c>
      <c r="Z107" s="35" t="str">
        <f>IF($N107=0,"0",IF($N107&lt;=50,"10","20"))</f>
        <v>20</v>
      </c>
      <c r="AA107" s="36">
        <v>30</v>
      </c>
      <c r="AB107" s="32">
        <v>98</v>
      </c>
      <c r="AF107" s="49"/>
      <c r="AG107" s="49"/>
    </row>
    <row r="108" spans="1:33" s="14" customFormat="1" x14ac:dyDescent="0.3">
      <c r="A108" s="12">
        <v>84</v>
      </c>
      <c r="B108" s="12" t="s">
        <v>65</v>
      </c>
      <c r="C108" s="12"/>
      <c r="D108" s="12"/>
      <c r="E108" s="12"/>
      <c r="F108" s="12"/>
      <c r="G108" s="12"/>
      <c r="H108" s="12"/>
      <c r="I108" s="12"/>
      <c r="J108" s="12">
        <v>1</v>
      </c>
      <c r="K108" s="12"/>
      <c r="L108" s="12"/>
      <c r="M108" s="34">
        <v>0.68</v>
      </c>
      <c r="N108" s="12">
        <v>42</v>
      </c>
      <c r="O108" s="13">
        <f t="shared" si="51"/>
        <v>0</v>
      </c>
      <c r="P108" s="13">
        <f t="shared" si="60"/>
        <v>0</v>
      </c>
      <c r="Q108" s="13">
        <f t="shared" si="52"/>
        <v>0</v>
      </c>
      <c r="R108" s="35" t="str">
        <f t="shared" si="53"/>
        <v>0</v>
      </c>
      <c r="S108" s="35" t="str">
        <f t="shared" si="54"/>
        <v>0</v>
      </c>
      <c r="T108" s="13">
        <f t="shared" si="55"/>
        <v>0</v>
      </c>
      <c r="U108" s="13">
        <f t="shared" si="56"/>
        <v>0</v>
      </c>
      <c r="V108" s="13">
        <f t="shared" si="62"/>
        <v>5</v>
      </c>
      <c r="W108" s="13">
        <f t="shared" si="57"/>
        <v>0</v>
      </c>
      <c r="X108" s="13">
        <f t="shared" si="58"/>
        <v>0</v>
      </c>
      <c r="Y108" s="35" t="str">
        <f t="shared" si="59"/>
        <v>15</v>
      </c>
      <c r="Z108" s="35" t="str">
        <f t="shared" si="61"/>
        <v>10</v>
      </c>
      <c r="AA108" s="36">
        <v>30</v>
      </c>
      <c r="AB108" s="39">
        <v>99</v>
      </c>
      <c r="AF108" s="49"/>
      <c r="AG108" s="49"/>
    </row>
    <row r="109" spans="1:33" s="14" customFormat="1" x14ac:dyDescent="0.3">
      <c r="A109" s="12">
        <v>209</v>
      </c>
      <c r="B109" s="12" t="s">
        <v>101</v>
      </c>
      <c r="C109" s="12"/>
      <c r="D109" s="12"/>
      <c r="E109" s="12"/>
      <c r="F109" s="12"/>
      <c r="G109" s="12"/>
      <c r="H109" s="12"/>
      <c r="I109" s="12"/>
      <c r="J109" s="12">
        <v>1</v>
      </c>
      <c r="K109" s="12"/>
      <c r="L109" s="12"/>
      <c r="M109" s="34">
        <v>0.67</v>
      </c>
      <c r="N109" s="12">
        <v>49</v>
      </c>
      <c r="O109" s="13">
        <f>$C109*17</f>
        <v>0</v>
      </c>
      <c r="P109" s="13">
        <f>IF($D109&gt;=17,$C109*17,$D109*$C109)</f>
        <v>0</v>
      </c>
      <c r="Q109" s="13">
        <f>$E109*17</f>
        <v>0</v>
      </c>
      <c r="R109" s="35" t="str">
        <f>IF($F109&gt;3,20+($F109-3)*10,IF($F109=0,"0",IF($F109&lt;=3,"20","0")))</f>
        <v>0</v>
      </c>
      <c r="S109" s="35" t="str">
        <f>IF($G109&gt;3,20+($G109-3)*10,IF($G109=0,"0",IF($G109&lt;=3,"20","0")))</f>
        <v>0</v>
      </c>
      <c r="T109" s="13">
        <f>IF($H109&gt;=3,15,0)</f>
        <v>0</v>
      </c>
      <c r="U109" s="13">
        <f>IF($I109&gt;=3,15,0)</f>
        <v>0</v>
      </c>
      <c r="V109" s="13">
        <f>IF($J109&lt;=2,$J109*5,($J109-2)*10 + (2*5))</f>
        <v>5</v>
      </c>
      <c r="W109" s="13">
        <f>$K109*10</f>
        <v>0</v>
      </c>
      <c r="X109" s="13">
        <f>$L109*10</f>
        <v>0</v>
      </c>
      <c r="Y109" s="35" t="str">
        <f>IF($M109&lt;50%,"0",IF($M109&lt;60%,"10",IF($M109&lt;67%,"12",IF($M109&lt;70%,"15","17"))))</f>
        <v>15</v>
      </c>
      <c r="Z109" s="35" t="str">
        <f>IF($N109=0,"0",IF($N109&lt;=50,"10","20"))</f>
        <v>10</v>
      </c>
      <c r="AA109" s="36">
        <v>30</v>
      </c>
      <c r="AB109" s="32">
        <v>100</v>
      </c>
      <c r="AF109" s="49"/>
      <c r="AG109" s="49"/>
    </row>
    <row r="110" spans="1:33" s="14" customFormat="1" x14ac:dyDescent="0.3">
      <c r="A110" s="12">
        <v>154</v>
      </c>
      <c r="B110" s="12" t="s">
        <v>154</v>
      </c>
      <c r="C110" s="12"/>
      <c r="D110" s="12"/>
      <c r="E110" s="12"/>
      <c r="F110" s="12"/>
      <c r="G110" s="12"/>
      <c r="H110" s="12"/>
      <c r="I110" s="12"/>
      <c r="J110" s="12">
        <v>1</v>
      </c>
      <c r="K110" s="12"/>
      <c r="L110" s="12"/>
      <c r="M110" s="34">
        <v>0.67</v>
      </c>
      <c r="N110" s="12">
        <v>45</v>
      </c>
      <c r="O110" s="13">
        <f t="shared" si="51"/>
        <v>0</v>
      </c>
      <c r="P110" s="13">
        <f t="shared" si="60"/>
        <v>0</v>
      </c>
      <c r="Q110" s="13">
        <f t="shared" si="52"/>
        <v>0</v>
      </c>
      <c r="R110" s="35" t="str">
        <f t="shared" si="53"/>
        <v>0</v>
      </c>
      <c r="S110" s="35" t="str">
        <f t="shared" si="54"/>
        <v>0</v>
      </c>
      <c r="T110" s="13">
        <f t="shared" si="55"/>
        <v>0</v>
      </c>
      <c r="U110" s="13">
        <f t="shared" si="56"/>
        <v>0</v>
      </c>
      <c r="V110" s="13">
        <f t="shared" si="62"/>
        <v>5</v>
      </c>
      <c r="W110" s="13">
        <f t="shared" si="57"/>
        <v>0</v>
      </c>
      <c r="X110" s="13">
        <f t="shared" si="58"/>
        <v>0</v>
      </c>
      <c r="Y110" s="35" t="str">
        <f t="shared" si="59"/>
        <v>15</v>
      </c>
      <c r="Z110" s="35" t="str">
        <f t="shared" si="61"/>
        <v>10</v>
      </c>
      <c r="AA110" s="36">
        <v>30</v>
      </c>
      <c r="AB110" s="39">
        <v>101</v>
      </c>
      <c r="AF110" s="49"/>
      <c r="AG110" s="49"/>
    </row>
    <row r="111" spans="1:33" s="14" customFormat="1" x14ac:dyDescent="0.3">
      <c r="A111" s="12">
        <v>54</v>
      </c>
      <c r="B111" s="12" t="s">
        <v>277</v>
      </c>
      <c r="C111" s="12"/>
      <c r="D111" s="12"/>
      <c r="E111" s="12"/>
      <c r="F111" s="12"/>
      <c r="G111" s="12"/>
      <c r="H111" s="12">
        <v>3</v>
      </c>
      <c r="I111" s="12"/>
      <c r="J111" s="12"/>
      <c r="K111" s="12"/>
      <c r="L111" s="12"/>
      <c r="M111" s="34"/>
      <c r="N111" s="12">
        <v>46</v>
      </c>
      <c r="O111" s="13">
        <f>$C111*17</f>
        <v>0</v>
      </c>
      <c r="P111" s="13">
        <f>IF($D111&gt;=17,$C111*17,$D111*$C111)</f>
        <v>0</v>
      </c>
      <c r="Q111" s="13">
        <f>$E111*17</f>
        <v>0</v>
      </c>
      <c r="R111" s="35" t="str">
        <f>IF($F111&gt;3,20+($F111-3)*10,IF($F111=0,"0",IF($F111&lt;=3,"20","0")))</f>
        <v>0</v>
      </c>
      <c r="S111" s="35" t="str">
        <f>IF($G111&gt;3,20+($G111-3)*10,IF($G111=0,"0",IF($G111&lt;=3,"20","0")))</f>
        <v>0</v>
      </c>
      <c r="T111" s="13">
        <f>IF($H111&gt;=3,15,0)</f>
        <v>15</v>
      </c>
      <c r="U111" s="13">
        <f>IF($I111&gt;=3,15,0)</f>
        <v>0</v>
      </c>
      <c r="V111" s="13">
        <f>IF($J111&lt;=2,$J111*5,($J111-2)*10 + (2*5))</f>
        <v>0</v>
      </c>
      <c r="W111" s="13">
        <f>$K111*10</f>
        <v>0</v>
      </c>
      <c r="X111" s="13">
        <f>$L111*10</f>
        <v>0</v>
      </c>
      <c r="Y111" s="35" t="str">
        <f>IF($M111&lt;50%,"0",IF($M111&lt;60%,"10",IF($M111&lt;67%,"12",IF($M111&lt;70%,"15","17"))))</f>
        <v>0</v>
      </c>
      <c r="Z111" s="35" t="str">
        <f>IF($N111=0,"0",IF($N111&lt;=50,"10","20"))</f>
        <v>10</v>
      </c>
      <c r="AA111" s="36">
        <v>25</v>
      </c>
      <c r="AB111" s="32">
        <v>102</v>
      </c>
      <c r="AF111" s="49"/>
      <c r="AG111" s="49"/>
    </row>
    <row r="112" spans="1:33" s="14" customFormat="1" x14ac:dyDescent="0.3">
      <c r="A112" s="12">
        <v>50</v>
      </c>
      <c r="B112" s="12" t="s">
        <v>247</v>
      </c>
      <c r="C112" s="12"/>
      <c r="D112" s="12"/>
      <c r="E112" s="12"/>
      <c r="F112" s="12"/>
      <c r="G112" s="12"/>
      <c r="H112" s="12"/>
      <c r="I112" s="12">
        <v>3</v>
      </c>
      <c r="J112" s="12"/>
      <c r="K112" s="12"/>
      <c r="L112" s="12"/>
      <c r="M112" s="34"/>
      <c r="N112" s="12">
        <v>20</v>
      </c>
      <c r="O112" s="13">
        <f>$C112*17</f>
        <v>0</v>
      </c>
      <c r="P112" s="13">
        <f>IF($D112&gt;=17,$C112*17,$D112*$C112)</f>
        <v>0</v>
      </c>
      <c r="Q112" s="13">
        <f>$E112*17</f>
        <v>0</v>
      </c>
      <c r="R112" s="35" t="str">
        <f>IF($F112&gt;3,20+($F112-3)*10,IF($F112=0,"0",IF($F112&lt;=3,"20","0")))</f>
        <v>0</v>
      </c>
      <c r="S112" s="35" t="str">
        <f>IF($G112&gt;3,20+($G112-3)*10,IF($G112=0,"0",IF($G112&lt;=3,"20","0")))</f>
        <v>0</v>
      </c>
      <c r="T112" s="13">
        <f>IF($H112&gt;=3,15,0)</f>
        <v>0</v>
      </c>
      <c r="U112" s="13">
        <f>IF($I112&gt;=3,15,0)</f>
        <v>15</v>
      </c>
      <c r="V112" s="13">
        <f>IF($J112&lt;=2,$J112*5,($J112-2)*10 + (2*5))</f>
        <v>0</v>
      </c>
      <c r="W112" s="13">
        <f>$K112*10</f>
        <v>0</v>
      </c>
      <c r="X112" s="13">
        <f>$L112*10</f>
        <v>0</v>
      </c>
      <c r="Y112" s="35" t="str">
        <f>IF($M112&lt;50%,"0",IF($M112&lt;60%,"10",IF($M112&lt;67%,"12",IF($M112&lt;70%,"15","17"))))</f>
        <v>0</v>
      </c>
      <c r="Z112" s="35" t="str">
        <f>IF($N112=0,"0",IF($N112&lt;=50,"10","20"))</f>
        <v>10</v>
      </c>
      <c r="AA112" s="36">
        <v>25</v>
      </c>
      <c r="AB112" s="39">
        <v>103</v>
      </c>
      <c r="AF112" s="49"/>
      <c r="AG112" s="49"/>
    </row>
    <row r="113" spans="1:33" s="14" customFormat="1" x14ac:dyDescent="0.3">
      <c r="A113" s="12">
        <v>152</v>
      </c>
      <c r="B113" s="12" t="s">
        <v>216</v>
      </c>
      <c r="C113" s="12"/>
      <c r="D113" s="12"/>
      <c r="E113" s="12"/>
      <c r="F113" s="12"/>
      <c r="G113" s="12"/>
      <c r="H113" s="12"/>
      <c r="I113" s="12"/>
      <c r="J113" s="12">
        <v>1</v>
      </c>
      <c r="K113" s="12">
        <v>1</v>
      </c>
      <c r="L113" s="12"/>
      <c r="M113" s="34"/>
      <c r="N113" s="12">
        <v>48</v>
      </c>
      <c r="O113" s="13">
        <f>$C113*17</f>
        <v>0</v>
      </c>
      <c r="P113" s="13">
        <f>IF($D113&gt;=17,$C113*17,$D113*$C113)</f>
        <v>0</v>
      </c>
      <c r="Q113" s="13">
        <f>$E113*17</f>
        <v>0</v>
      </c>
      <c r="R113" s="35" t="str">
        <f>IF($F113&gt;3,20+($F113-3)*10,IF($F113=0,"0",IF($F113&lt;=3,"20","0")))</f>
        <v>0</v>
      </c>
      <c r="S113" s="35" t="str">
        <f>IF($G113&gt;3,20+($G113-3)*10,IF($G113=0,"0",IF($G113&lt;=3,"20","0")))</f>
        <v>0</v>
      </c>
      <c r="T113" s="13">
        <f>IF($H113&gt;=3,15,0)</f>
        <v>0</v>
      </c>
      <c r="U113" s="13">
        <f>IF($I113&gt;=3,15,0)</f>
        <v>0</v>
      </c>
      <c r="V113" s="13">
        <f>IF($J113&lt;=2,$J113*5,($J113-2)*10 + (2*5))</f>
        <v>5</v>
      </c>
      <c r="W113" s="13">
        <f>$K113*10</f>
        <v>10</v>
      </c>
      <c r="X113" s="13">
        <f>$L113*10</f>
        <v>0</v>
      </c>
      <c r="Y113" s="35" t="str">
        <f>IF($M113&lt;50%,"0",IF($M113&lt;60%,"10",IF($M113&lt;67%,"12",IF($M113&lt;70%,"15","17"))))</f>
        <v>0</v>
      </c>
      <c r="Z113" s="35" t="str">
        <f>IF($N113=0,"0",IF($N113&lt;=50,"10","20"))</f>
        <v>10</v>
      </c>
      <c r="AA113" s="36">
        <v>25</v>
      </c>
      <c r="AB113" s="32">
        <v>104</v>
      </c>
      <c r="AF113" s="49"/>
      <c r="AG113" s="49"/>
    </row>
    <row r="114" spans="1:33" s="14" customFormat="1" x14ac:dyDescent="0.3">
      <c r="A114" s="12">
        <v>12</v>
      </c>
      <c r="B114" s="12" t="s">
        <v>219</v>
      </c>
      <c r="C114" s="12"/>
      <c r="D114" s="12"/>
      <c r="E114" s="12"/>
      <c r="F114" s="12"/>
      <c r="G114" s="12"/>
      <c r="H114" s="12"/>
      <c r="I114" s="12"/>
      <c r="J114" s="12">
        <v>1</v>
      </c>
      <c r="K114" s="12">
        <v>1</v>
      </c>
      <c r="L114" s="12"/>
      <c r="M114" s="34"/>
      <c r="N114" s="12">
        <v>43</v>
      </c>
      <c r="O114" s="13">
        <f>$C114*17</f>
        <v>0</v>
      </c>
      <c r="P114" s="13">
        <f>IF($D114&gt;=17,$C114*17,$D114*$C114)</f>
        <v>0</v>
      </c>
      <c r="Q114" s="13">
        <f>$E114*17</f>
        <v>0</v>
      </c>
      <c r="R114" s="35" t="str">
        <f>IF($F114&gt;3,20+($F114-3)*10,IF($F114=0,"0",IF($F114&lt;=3,"20","0")))</f>
        <v>0</v>
      </c>
      <c r="S114" s="35" t="str">
        <f>IF($G114&gt;3,20+($G114-3)*10,IF($G114=0,"0",IF($G114&lt;=3,"20","0")))</f>
        <v>0</v>
      </c>
      <c r="T114" s="13">
        <f>IF($H114&gt;=3,15,0)</f>
        <v>0</v>
      </c>
      <c r="U114" s="13">
        <f>IF($I114&gt;=3,15,0)</f>
        <v>0</v>
      </c>
      <c r="V114" s="13">
        <f>IF($J114&lt;=2,$J114*5,($J114-2)*10 + (2*5))</f>
        <v>5</v>
      </c>
      <c r="W114" s="13">
        <f>$K114*10</f>
        <v>10</v>
      </c>
      <c r="X114" s="13">
        <f>$L114*10</f>
        <v>0</v>
      </c>
      <c r="Y114" s="35" t="str">
        <f>IF($M114&lt;50%,"0",IF($M114&lt;60%,"10",IF($M114&lt;67%,"12",IF($M114&lt;70%,"15","17"))))</f>
        <v>0</v>
      </c>
      <c r="Z114" s="35" t="str">
        <f>IF($N114=0,"0",IF($N114&lt;=50,"10","20"))</f>
        <v>10</v>
      </c>
      <c r="AA114" s="36">
        <v>25</v>
      </c>
      <c r="AB114" s="39">
        <v>105</v>
      </c>
      <c r="AF114" s="49"/>
      <c r="AG114" s="49"/>
    </row>
    <row r="115" spans="1:33" s="14" customFormat="1" x14ac:dyDescent="0.3">
      <c r="A115" s="12">
        <v>122</v>
      </c>
      <c r="B115" s="12" t="s">
        <v>76</v>
      </c>
      <c r="C115" s="12"/>
      <c r="D115" s="12"/>
      <c r="E115" s="12"/>
      <c r="F115" s="12"/>
      <c r="G115" s="12"/>
      <c r="H115" s="12"/>
      <c r="I115" s="12"/>
      <c r="J115" s="12">
        <v>1</v>
      </c>
      <c r="K115" s="12">
        <v>1</v>
      </c>
      <c r="L115" s="12"/>
      <c r="M115" s="34"/>
      <c r="N115" s="12">
        <v>34</v>
      </c>
      <c r="O115" s="13">
        <f>$C115*17</f>
        <v>0</v>
      </c>
      <c r="P115" s="13">
        <f>IF($D115&gt;=17,$C115*17,$D115*$C115)</f>
        <v>0</v>
      </c>
      <c r="Q115" s="13">
        <f>$E115*17</f>
        <v>0</v>
      </c>
      <c r="R115" s="35" t="str">
        <f>IF($F115&gt;3,20+($F115-3)*10,IF($F115=0,"0",IF($F115&lt;=3,"20","0")))</f>
        <v>0</v>
      </c>
      <c r="S115" s="35" t="str">
        <f>IF($G115&gt;3,20+($G115-3)*10,IF($G115=0,"0",IF($G115&lt;=3,"20","0")))</f>
        <v>0</v>
      </c>
      <c r="T115" s="13">
        <f>IF($H115&gt;=3,15,0)</f>
        <v>0</v>
      </c>
      <c r="U115" s="13">
        <f>IF($I115&gt;=3,15,0)</f>
        <v>0</v>
      </c>
      <c r="V115" s="13">
        <f>IF($J115&lt;=2,$J115*5,($J115-2)*10 + (2*5))</f>
        <v>5</v>
      </c>
      <c r="W115" s="13">
        <f>$K115*10</f>
        <v>10</v>
      </c>
      <c r="X115" s="13">
        <f>$L115*10</f>
        <v>0</v>
      </c>
      <c r="Y115" s="35" t="str">
        <f>IF($M115&lt;50%,"0",IF($M115&lt;60%,"10",IF($M115&lt;67%,"12",IF($M115&lt;70%,"15","17"))))</f>
        <v>0</v>
      </c>
      <c r="Z115" s="35" t="str">
        <f>IF($N115=0,"0",IF($N115&lt;=50,"10","20"))</f>
        <v>10</v>
      </c>
      <c r="AA115" s="36">
        <v>25</v>
      </c>
      <c r="AB115" s="32">
        <v>106</v>
      </c>
      <c r="AF115" s="49"/>
      <c r="AG115" s="49"/>
    </row>
    <row r="116" spans="1:33" s="14" customFormat="1" x14ac:dyDescent="0.3">
      <c r="A116" s="12">
        <v>107</v>
      </c>
      <c r="B116" s="12" t="s">
        <v>71</v>
      </c>
      <c r="C116" s="12"/>
      <c r="D116" s="12"/>
      <c r="E116" s="12"/>
      <c r="F116" s="12"/>
      <c r="G116" s="12"/>
      <c r="H116" s="12"/>
      <c r="I116" s="12"/>
      <c r="J116" s="12">
        <v>1</v>
      </c>
      <c r="K116" s="12">
        <v>1</v>
      </c>
      <c r="L116" s="12"/>
      <c r="M116" s="34"/>
      <c r="N116" s="12">
        <v>34</v>
      </c>
      <c r="O116" s="13">
        <f t="shared" si="51"/>
        <v>0</v>
      </c>
      <c r="P116" s="13">
        <f t="shared" si="60"/>
        <v>0</v>
      </c>
      <c r="Q116" s="13">
        <f t="shared" si="52"/>
        <v>0</v>
      </c>
      <c r="R116" s="35" t="str">
        <f t="shared" si="53"/>
        <v>0</v>
      </c>
      <c r="S116" s="35" t="str">
        <f t="shared" si="54"/>
        <v>0</v>
      </c>
      <c r="T116" s="13">
        <f t="shared" si="55"/>
        <v>0</v>
      </c>
      <c r="U116" s="13">
        <f t="shared" si="56"/>
        <v>0</v>
      </c>
      <c r="V116" s="13">
        <f t="shared" si="62"/>
        <v>5</v>
      </c>
      <c r="W116" s="13">
        <f t="shared" si="57"/>
        <v>10</v>
      </c>
      <c r="X116" s="13">
        <f t="shared" si="58"/>
        <v>0</v>
      </c>
      <c r="Y116" s="35" t="str">
        <f t="shared" si="59"/>
        <v>0</v>
      </c>
      <c r="Z116" s="35" t="str">
        <f t="shared" ref="Z116:Z117" si="63">IF($N116=0,"0",IF($N116&lt;=50,"10","20"))</f>
        <v>10</v>
      </c>
      <c r="AA116" s="36">
        <v>25</v>
      </c>
      <c r="AB116" s="39">
        <v>107</v>
      </c>
      <c r="AF116" s="49"/>
      <c r="AG116" s="49"/>
    </row>
    <row r="117" spans="1:33" s="14" customFormat="1" x14ac:dyDescent="0.3">
      <c r="A117" s="12">
        <v>150</v>
      </c>
      <c r="B117" s="12" t="s">
        <v>142</v>
      </c>
      <c r="C117" s="12"/>
      <c r="D117" s="12"/>
      <c r="E117" s="12"/>
      <c r="F117" s="12"/>
      <c r="G117" s="12"/>
      <c r="H117" s="12"/>
      <c r="I117" s="12"/>
      <c r="J117" s="12">
        <v>1</v>
      </c>
      <c r="K117" s="12">
        <v>1</v>
      </c>
      <c r="L117" s="12"/>
      <c r="M117" s="34"/>
      <c r="N117" s="12">
        <v>26</v>
      </c>
      <c r="O117" s="13">
        <f t="shared" si="51"/>
        <v>0</v>
      </c>
      <c r="P117" s="13">
        <f t="shared" si="60"/>
        <v>0</v>
      </c>
      <c r="Q117" s="13">
        <f t="shared" si="52"/>
        <v>0</v>
      </c>
      <c r="R117" s="35" t="str">
        <f t="shared" si="53"/>
        <v>0</v>
      </c>
      <c r="S117" s="35" t="str">
        <f t="shared" si="54"/>
        <v>0</v>
      </c>
      <c r="T117" s="13">
        <f t="shared" si="55"/>
        <v>0</v>
      </c>
      <c r="U117" s="13">
        <f t="shared" si="56"/>
        <v>0</v>
      </c>
      <c r="V117" s="13">
        <f t="shared" si="62"/>
        <v>5</v>
      </c>
      <c r="W117" s="13">
        <f t="shared" si="57"/>
        <v>10</v>
      </c>
      <c r="X117" s="13">
        <f t="shared" si="58"/>
        <v>0</v>
      </c>
      <c r="Y117" s="35" t="str">
        <f t="shared" si="59"/>
        <v>0</v>
      </c>
      <c r="Z117" s="35" t="str">
        <f t="shared" si="63"/>
        <v>10</v>
      </c>
      <c r="AA117" s="36">
        <v>25</v>
      </c>
      <c r="AB117" s="32">
        <v>108</v>
      </c>
      <c r="AF117" s="49"/>
      <c r="AG117" s="49"/>
    </row>
    <row r="118" spans="1:33" s="14" customFormat="1" x14ac:dyDescent="0.3">
      <c r="A118" s="12">
        <v>181</v>
      </c>
      <c r="B118" s="12" t="s">
        <v>239</v>
      </c>
      <c r="C118" s="12"/>
      <c r="D118" s="12"/>
      <c r="E118" s="12"/>
      <c r="F118" s="12"/>
      <c r="G118" s="12"/>
      <c r="H118" s="12"/>
      <c r="I118" s="12"/>
      <c r="J118" s="12">
        <v>1</v>
      </c>
      <c r="K118" s="12"/>
      <c r="L118" s="12"/>
      <c r="M118" s="34"/>
      <c r="N118" s="12">
        <v>57</v>
      </c>
      <c r="O118" s="13">
        <f>$C118*17</f>
        <v>0</v>
      </c>
      <c r="P118" s="13">
        <f>IF($D118&gt;=17,$C118*17,$D118*$C118)</f>
        <v>0</v>
      </c>
      <c r="Q118" s="13">
        <f>$E118*17</f>
        <v>0</v>
      </c>
      <c r="R118" s="35" t="str">
        <f>IF($F118&gt;3,20+($F118-3)*10,IF($F118=0,"0",IF($F118&lt;=3,"20","0")))</f>
        <v>0</v>
      </c>
      <c r="S118" s="35" t="str">
        <f>IF($G118&gt;3,20+($G118-3)*10,IF($G118=0,"0",IF($G118&lt;=3,"20","0")))</f>
        <v>0</v>
      </c>
      <c r="T118" s="13">
        <f>IF($H118&gt;=3,15,0)</f>
        <v>0</v>
      </c>
      <c r="U118" s="13">
        <f>IF($I118&gt;=3,15,0)</f>
        <v>0</v>
      </c>
      <c r="V118" s="13">
        <f>IF($J118&lt;=2,$J118*5,($J118-2)*10 + (2*5))</f>
        <v>5</v>
      </c>
      <c r="W118" s="13">
        <f>$K118*10</f>
        <v>0</v>
      </c>
      <c r="X118" s="13">
        <f>$L118*10</f>
        <v>0</v>
      </c>
      <c r="Y118" s="35" t="str">
        <f>IF($M118&lt;50%,"0",IF($M118&lt;60%,"10",IF($M118&lt;67%,"12",IF($M118&lt;70%,"15","17"))))</f>
        <v>0</v>
      </c>
      <c r="Z118" s="35" t="str">
        <f>IF($N118=0,"0",IF($N118&lt;=50,"10","20"))</f>
        <v>20</v>
      </c>
      <c r="AA118" s="36">
        <v>25</v>
      </c>
      <c r="AB118" s="39">
        <v>109</v>
      </c>
      <c r="AF118" s="49"/>
      <c r="AG118" s="49"/>
    </row>
    <row r="119" spans="1:33" s="14" customFormat="1" x14ac:dyDescent="0.3">
      <c r="A119" s="12">
        <v>9</v>
      </c>
      <c r="B119" s="12" t="s">
        <v>197</v>
      </c>
      <c r="C119" s="12"/>
      <c r="D119" s="12"/>
      <c r="E119" s="12"/>
      <c r="F119" s="12"/>
      <c r="G119" s="12"/>
      <c r="H119" s="12"/>
      <c r="I119" s="12"/>
      <c r="J119" s="12">
        <v>1</v>
      </c>
      <c r="K119" s="12"/>
      <c r="L119" s="12"/>
      <c r="M119" s="34"/>
      <c r="N119" s="12">
        <v>55</v>
      </c>
      <c r="O119" s="13">
        <f t="shared" si="51"/>
        <v>0</v>
      </c>
      <c r="P119" s="13">
        <f t="shared" si="60"/>
        <v>0</v>
      </c>
      <c r="Q119" s="13">
        <f t="shared" si="52"/>
        <v>0</v>
      </c>
      <c r="R119" s="35" t="str">
        <f t="shared" si="53"/>
        <v>0</v>
      </c>
      <c r="S119" s="35" t="str">
        <f t="shared" si="54"/>
        <v>0</v>
      </c>
      <c r="T119" s="13">
        <f t="shared" si="55"/>
        <v>0</v>
      </c>
      <c r="U119" s="13">
        <f t="shared" si="56"/>
        <v>0</v>
      </c>
      <c r="V119" s="13">
        <f t="shared" si="62"/>
        <v>5</v>
      </c>
      <c r="W119" s="13">
        <f t="shared" si="57"/>
        <v>0</v>
      </c>
      <c r="X119" s="13">
        <f t="shared" si="58"/>
        <v>0</v>
      </c>
      <c r="Y119" s="35" t="str">
        <f t="shared" si="59"/>
        <v>0</v>
      </c>
      <c r="Z119" s="35" t="str">
        <f t="shared" si="61"/>
        <v>20</v>
      </c>
      <c r="AA119" s="36">
        <v>25</v>
      </c>
      <c r="AB119" s="32">
        <v>110</v>
      </c>
      <c r="AF119" s="49"/>
      <c r="AG119" s="49"/>
    </row>
    <row r="120" spans="1:33" s="14" customFormat="1" ht="15" customHeight="1" x14ac:dyDescent="0.3">
      <c r="A120" s="12">
        <v>15</v>
      </c>
      <c r="B120" s="12" t="s">
        <v>48</v>
      </c>
      <c r="C120" s="12"/>
      <c r="D120" s="12"/>
      <c r="E120" s="12"/>
      <c r="F120" s="12"/>
      <c r="G120" s="12"/>
      <c r="H120" s="12"/>
      <c r="I120" s="12"/>
      <c r="J120" s="12">
        <v>1</v>
      </c>
      <c r="K120" s="12"/>
      <c r="L120" s="12"/>
      <c r="M120" s="34"/>
      <c r="N120" s="12">
        <v>54</v>
      </c>
      <c r="O120" s="13">
        <f t="shared" si="51"/>
        <v>0</v>
      </c>
      <c r="P120" s="13">
        <f t="shared" si="60"/>
        <v>0</v>
      </c>
      <c r="Q120" s="13">
        <f t="shared" si="52"/>
        <v>0</v>
      </c>
      <c r="R120" s="35" t="str">
        <f t="shared" si="53"/>
        <v>0</v>
      </c>
      <c r="S120" s="35" t="str">
        <f t="shared" si="54"/>
        <v>0</v>
      </c>
      <c r="T120" s="13">
        <f t="shared" si="55"/>
        <v>0</v>
      </c>
      <c r="U120" s="13">
        <f t="shared" si="56"/>
        <v>0</v>
      </c>
      <c r="V120" s="13">
        <f t="shared" si="62"/>
        <v>5</v>
      </c>
      <c r="W120" s="13">
        <f t="shared" si="57"/>
        <v>0</v>
      </c>
      <c r="X120" s="13">
        <f t="shared" si="58"/>
        <v>0</v>
      </c>
      <c r="Y120" s="35" t="str">
        <f t="shared" si="59"/>
        <v>0</v>
      </c>
      <c r="Z120" s="35" t="str">
        <f t="shared" si="61"/>
        <v>20</v>
      </c>
      <c r="AA120" s="36">
        <v>25</v>
      </c>
      <c r="AB120" s="39">
        <v>111</v>
      </c>
      <c r="AF120" s="49"/>
      <c r="AG120" s="49"/>
    </row>
    <row r="121" spans="1:33" s="14" customFormat="1" x14ac:dyDescent="0.3">
      <c r="A121" s="12">
        <v>188</v>
      </c>
      <c r="B121" s="12" t="s">
        <v>263</v>
      </c>
      <c r="C121" s="12"/>
      <c r="D121" s="12"/>
      <c r="E121" s="12"/>
      <c r="F121" s="12"/>
      <c r="G121" s="12"/>
      <c r="H121" s="12"/>
      <c r="I121" s="12"/>
      <c r="J121" s="12">
        <v>1</v>
      </c>
      <c r="K121" s="12"/>
      <c r="L121" s="12"/>
      <c r="M121" s="34"/>
      <c r="N121" s="12">
        <v>52</v>
      </c>
      <c r="O121" s="13">
        <v>0</v>
      </c>
      <c r="P121" s="13">
        <v>0</v>
      </c>
      <c r="Q121" s="13">
        <v>0</v>
      </c>
      <c r="R121" s="35">
        <v>0</v>
      </c>
      <c r="S121" s="35">
        <v>0</v>
      </c>
      <c r="T121" s="13">
        <v>0</v>
      </c>
      <c r="U121" s="13">
        <v>0</v>
      </c>
      <c r="V121" s="13">
        <v>5</v>
      </c>
      <c r="W121" s="13">
        <v>0</v>
      </c>
      <c r="X121" s="13">
        <v>0</v>
      </c>
      <c r="Y121" s="35">
        <v>0</v>
      </c>
      <c r="Z121" s="35" t="str">
        <f>IF($N121=0,"0",IF($N121&lt;=50,"10","20"))</f>
        <v>20</v>
      </c>
      <c r="AA121" s="36">
        <v>25</v>
      </c>
      <c r="AB121" s="32">
        <v>112</v>
      </c>
      <c r="AF121" s="49"/>
      <c r="AG121" s="49"/>
    </row>
    <row r="122" spans="1:33" s="14" customFormat="1" x14ac:dyDescent="0.3">
      <c r="A122" s="12">
        <v>66</v>
      </c>
      <c r="B122" s="12" t="s">
        <v>249</v>
      </c>
      <c r="C122" s="12"/>
      <c r="D122" s="12"/>
      <c r="E122" s="12"/>
      <c r="F122" s="12"/>
      <c r="G122" s="12"/>
      <c r="H122" s="12"/>
      <c r="I122" s="12"/>
      <c r="J122" s="12">
        <v>1</v>
      </c>
      <c r="K122" s="12"/>
      <c r="L122" s="12"/>
      <c r="M122" s="34"/>
      <c r="N122" s="12">
        <v>50</v>
      </c>
      <c r="O122" s="13">
        <f t="shared" si="51"/>
        <v>0</v>
      </c>
      <c r="P122" s="13">
        <f t="shared" si="60"/>
        <v>0</v>
      </c>
      <c r="Q122" s="13">
        <f t="shared" si="52"/>
        <v>0</v>
      </c>
      <c r="R122" s="35" t="str">
        <f t="shared" si="53"/>
        <v>0</v>
      </c>
      <c r="S122" s="35" t="str">
        <f t="shared" si="54"/>
        <v>0</v>
      </c>
      <c r="T122" s="13">
        <f t="shared" si="55"/>
        <v>0</v>
      </c>
      <c r="U122" s="13">
        <f t="shared" si="56"/>
        <v>0</v>
      </c>
      <c r="V122" s="13">
        <f t="shared" si="62"/>
        <v>5</v>
      </c>
      <c r="W122" s="13">
        <f t="shared" si="57"/>
        <v>0</v>
      </c>
      <c r="X122" s="13">
        <f t="shared" si="58"/>
        <v>0</v>
      </c>
      <c r="Y122" s="35" t="str">
        <f t="shared" si="59"/>
        <v>0</v>
      </c>
      <c r="Z122" s="35">
        <v>20</v>
      </c>
      <c r="AA122" s="36">
        <v>25</v>
      </c>
      <c r="AB122" s="39">
        <v>113</v>
      </c>
      <c r="AF122" s="49"/>
      <c r="AG122" s="49"/>
    </row>
    <row r="123" spans="1:33" s="14" customFormat="1" x14ac:dyDescent="0.3">
      <c r="A123" s="12">
        <v>44</v>
      </c>
      <c r="B123" s="12" t="s">
        <v>176</v>
      </c>
      <c r="C123" s="12"/>
      <c r="D123" s="12"/>
      <c r="E123" s="12"/>
      <c r="F123" s="12"/>
      <c r="G123" s="12"/>
      <c r="H123" s="12"/>
      <c r="I123" s="12"/>
      <c r="J123" s="12">
        <v>2</v>
      </c>
      <c r="K123" s="12"/>
      <c r="L123" s="12"/>
      <c r="M123" s="34"/>
      <c r="N123" s="12">
        <v>49</v>
      </c>
      <c r="O123" s="13">
        <f t="shared" ref="O123:O163" si="64">$C123*17</f>
        <v>0</v>
      </c>
      <c r="P123" s="13">
        <f t="shared" ref="P123:P163" si="65">IF($D123&gt;=17,$C123*17,$D123*$C123)</f>
        <v>0</v>
      </c>
      <c r="Q123" s="13">
        <f t="shared" ref="Q123:Q163" si="66">$E123*17</f>
        <v>0</v>
      </c>
      <c r="R123" s="35" t="str">
        <f t="shared" ref="R123:R163" si="67">IF($F123&gt;3,20+($F123-3)*10,IF($F123=0,"0",IF($F123&lt;=3,"20","0")))</f>
        <v>0</v>
      </c>
      <c r="S123" s="35" t="str">
        <f t="shared" ref="S123:S163" si="68">IF($G123&gt;3,20+($G123-3)*10,IF($G123=0,"0",IF($G123&lt;=3,"20","0")))</f>
        <v>0</v>
      </c>
      <c r="T123" s="13">
        <f t="shared" ref="T123:T163" si="69">IF($H123&gt;=3,15,0)</f>
        <v>0</v>
      </c>
      <c r="U123" s="13">
        <f t="shared" ref="U123:U163" si="70">IF($I123&gt;=3,15,0)</f>
        <v>0</v>
      </c>
      <c r="V123" s="13">
        <f t="shared" ref="V123:V163" si="71">IF($J123&lt;=2,$J123*5,($J123-2)*10 + (2*5))</f>
        <v>10</v>
      </c>
      <c r="W123" s="13">
        <f t="shared" ref="W123:W163" si="72">$K123*10</f>
        <v>0</v>
      </c>
      <c r="X123" s="13">
        <f t="shared" ref="X123:X163" si="73">$L123*10</f>
        <v>0</v>
      </c>
      <c r="Y123" s="35" t="str">
        <f t="shared" ref="Y123:Y163" si="74">IF($M123&lt;50%,"0",IF($M123&lt;60%,"10",IF($M123&lt;67%,"12",IF($M123&lt;70%,"15","17"))))</f>
        <v>0</v>
      </c>
      <c r="Z123" s="35" t="str">
        <f t="shared" ref="Z123:Z163" si="75">IF($N123=0,"0",IF($N123&lt;=50,"10","20"))</f>
        <v>10</v>
      </c>
      <c r="AA123" s="36">
        <v>20</v>
      </c>
      <c r="AB123" s="32">
        <v>114</v>
      </c>
      <c r="AF123" s="49"/>
      <c r="AG123" s="49"/>
    </row>
    <row r="124" spans="1:33" s="14" customFormat="1" x14ac:dyDescent="0.3">
      <c r="A124" s="12">
        <v>114</v>
      </c>
      <c r="B124" s="12" t="s">
        <v>73</v>
      </c>
      <c r="C124" s="12"/>
      <c r="D124" s="12"/>
      <c r="E124" s="12"/>
      <c r="F124" s="12"/>
      <c r="G124" s="12"/>
      <c r="H124" s="12"/>
      <c r="I124" s="12"/>
      <c r="J124" s="12">
        <v>2</v>
      </c>
      <c r="K124" s="12"/>
      <c r="L124" s="12"/>
      <c r="M124" s="34"/>
      <c r="N124" s="12">
        <v>48</v>
      </c>
      <c r="O124" s="13">
        <f t="shared" si="64"/>
        <v>0</v>
      </c>
      <c r="P124" s="13">
        <f t="shared" si="65"/>
        <v>0</v>
      </c>
      <c r="Q124" s="13">
        <f t="shared" si="66"/>
        <v>0</v>
      </c>
      <c r="R124" s="35" t="str">
        <f t="shared" si="67"/>
        <v>0</v>
      </c>
      <c r="S124" s="35" t="str">
        <f t="shared" si="68"/>
        <v>0</v>
      </c>
      <c r="T124" s="13">
        <f t="shared" si="69"/>
        <v>0</v>
      </c>
      <c r="U124" s="13">
        <f t="shared" si="70"/>
        <v>0</v>
      </c>
      <c r="V124" s="13">
        <f t="shared" si="71"/>
        <v>10</v>
      </c>
      <c r="W124" s="13">
        <f t="shared" si="72"/>
        <v>0</v>
      </c>
      <c r="X124" s="13">
        <f t="shared" si="73"/>
        <v>0</v>
      </c>
      <c r="Y124" s="35" t="str">
        <f t="shared" si="74"/>
        <v>0</v>
      </c>
      <c r="Z124" s="35" t="str">
        <f t="shared" si="75"/>
        <v>10</v>
      </c>
      <c r="AA124" s="36">
        <v>20</v>
      </c>
      <c r="AB124" s="39">
        <v>115</v>
      </c>
      <c r="AF124" s="49"/>
      <c r="AG124" s="49"/>
    </row>
    <row r="125" spans="1:33" s="14" customFormat="1" x14ac:dyDescent="0.3">
      <c r="A125" s="12">
        <v>191</v>
      </c>
      <c r="B125" s="12" t="s">
        <v>99</v>
      </c>
      <c r="C125" s="12"/>
      <c r="D125" s="12"/>
      <c r="E125" s="12"/>
      <c r="F125" s="12"/>
      <c r="G125" s="12"/>
      <c r="H125" s="12"/>
      <c r="I125" s="12"/>
      <c r="J125" s="12">
        <v>2</v>
      </c>
      <c r="K125" s="12"/>
      <c r="L125" s="12"/>
      <c r="M125" s="34"/>
      <c r="N125" s="12">
        <v>47</v>
      </c>
      <c r="O125" s="13">
        <f t="shared" si="64"/>
        <v>0</v>
      </c>
      <c r="P125" s="13">
        <f t="shared" si="65"/>
        <v>0</v>
      </c>
      <c r="Q125" s="13">
        <f t="shared" si="66"/>
        <v>0</v>
      </c>
      <c r="R125" s="35" t="str">
        <f t="shared" si="67"/>
        <v>0</v>
      </c>
      <c r="S125" s="35" t="str">
        <f t="shared" si="68"/>
        <v>0</v>
      </c>
      <c r="T125" s="13">
        <f t="shared" si="69"/>
        <v>0</v>
      </c>
      <c r="U125" s="13">
        <f t="shared" si="70"/>
        <v>0</v>
      </c>
      <c r="V125" s="13">
        <f t="shared" si="71"/>
        <v>10</v>
      </c>
      <c r="W125" s="13">
        <f t="shared" si="72"/>
        <v>0</v>
      </c>
      <c r="X125" s="13">
        <f t="shared" si="73"/>
        <v>0</v>
      </c>
      <c r="Y125" s="35" t="str">
        <f t="shared" si="74"/>
        <v>0</v>
      </c>
      <c r="Z125" s="35" t="str">
        <f t="shared" si="75"/>
        <v>10</v>
      </c>
      <c r="AA125" s="36">
        <v>20</v>
      </c>
      <c r="AB125" s="32">
        <v>116</v>
      </c>
      <c r="AF125" s="49"/>
      <c r="AG125" s="49"/>
    </row>
    <row r="126" spans="1:33" s="14" customFormat="1" x14ac:dyDescent="0.3">
      <c r="A126" s="12">
        <v>145</v>
      </c>
      <c r="B126" s="12" t="s">
        <v>86</v>
      </c>
      <c r="C126" s="12"/>
      <c r="D126" s="12"/>
      <c r="E126" s="12"/>
      <c r="F126" s="12"/>
      <c r="G126" s="12"/>
      <c r="H126" s="12"/>
      <c r="I126" s="12"/>
      <c r="J126" s="12">
        <v>2</v>
      </c>
      <c r="K126" s="12"/>
      <c r="L126" s="12"/>
      <c r="M126" s="34"/>
      <c r="N126" s="12">
        <v>46</v>
      </c>
      <c r="O126" s="13">
        <f t="shared" si="64"/>
        <v>0</v>
      </c>
      <c r="P126" s="13">
        <f t="shared" si="65"/>
        <v>0</v>
      </c>
      <c r="Q126" s="13">
        <f t="shared" si="66"/>
        <v>0</v>
      </c>
      <c r="R126" s="35" t="str">
        <f t="shared" si="67"/>
        <v>0</v>
      </c>
      <c r="S126" s="35" t="str">
        <f t="shared" si="68"/>
        <v>0</v>
      </c>
      <c r="T126" s="13">
        <f t="shared" si="69"/>
        <v>0</v>
      </c>
      <c r="U126" s="13">
        <f t="shared" si="70"/>
        <v>0</v>
      </c>
      <c r="V126" s="13">
        <f t="shared" si="71"/>
        <v>10</v>
      </c>
      <c r="W126" s="13">
        <f t="shared" si="72"/>
        <v>0</v>
      </c>
      <c r="X126" s="13">
        <f t="shared" si="73"/>
        <v>0</v>
      </c>
      <c r="Y126" s="35" t="str">
        <f t="shared" si="74"/>
        <v>0</v>
      </c>
      <c r="Z126" s="35" t="str">
        <f t="shared" si="75"/>
        <v>10</v>
      </c>
      <c r="AA126" s="36">
        <v>20</v>
      </c>
      <c r="AB126" s="39">
        <v>117</v>
      </c>
      <c r="AF126" s="49"/>
      <c r="AG126" s="49"/>
    </row>
    <row r="127" spans="1:33" s="14" customFormat="1" x14ac:dyDescent="0.3">
      <c r="A127" s="12">
        <v>113</v>
      </c>
      <c r="B127" s="12" t="s">
        <v>238</v>
      </c>
      <c r="C127" s="12"/>
      <c r="D127" s="12"/>
      <c r="E127" s="12"/>
      <c r="F127" s="12"/>
      <c r="G127" s="12"/>
      <c r="H127" s="12"/>
      <c r="I127" s="12"/>
      <c r="J127" s="12">
        <v>2</v>
      </c>
      <c r="K127" s="12"/>
      <c r="L127" s="12"/>
      <c r="M127" s="34"/>
      <c r="N127" s="12">
        <v>45</v>
      </c>
      <c r="O127" s="13">
        <f t="shared" si="64"/>
        <v>0</v>
      </c>
      <c r="P127" s="13">
        <f t="shared" si="65"/>
        <v>0</v>
      </c>
      <c r="Q127" s="13">
        <f t="shared" si="66"/>
        <v>0</v>
      </c>
      <c r="R127" s="35" t="str">
        <f t="shared" si="67"/>
        <v>0</v>
      </c>
      <c r="S127" s="35" t="str">
        <f t="shared" si="68"/>
        <v>0</v>
      </c>
      <c r="T127" s="13">
        <f t="shared" si="69"/>
        <v>0</v>
      </c>
      <c r="U127" s="13">
        <f t="shared" si="70"/>
        <v>0</v>
      </c>
      <c r="V127" s="13">
        <f t="shared" si="71"/>
        <v>10</v>
      </c>
      <c r="W127" s="13">
        <f t="shared" si="72"/>
        <v>0</v>
      </c>
      <c r="X127" s="13">
        <f t="shared" si="73"/>
        <v>0</v>
      </c>
      <c r="Y127" s="35" t="str">
        <f t="shared" si="74"/>
        <v>0</v>
      </c>
      <c r="Z127" s="35" t="str">
        <f t="shared" si="75"/>
        <v>10</v>
      </c>
      <c r="AA127" s="36">
        <v>20</v>
      </c>
      <c r="AB127" s="32">
        <v>118</v>
      </c>
      <c r="AF127" s="49"/>
      <c r="AG127" s="49"/>
    </row>
    <row r="128" spans="1:33" s="14" customFormat="1" x14ac:dyDescent="0.3">
      <c r="A128" s="12">
        <v>164</v>
      </c>
      <c r="B128" s="12" t="s">
        <v>145</v>
      </c>
      <c r="C128" s="12"/>
      <c r="D128" s="12"/>
      <c r="E128" s="12"/>
      <c r="F128" s="12"/>
      <c r="G128" s="12"/>
      <c r="H128" s="12"/>
      <c r="I128" s="12"/>
      <c r="J128" s="12">
        <v>2</v>
      </c>
      <c r="K128" s="12"/>
      <c r="L128" s="12"/>
      <c r="M128" s="34"/>
      <c r="N128" s="12">
        <v>45</v>
      </c>
      <c r="O128" s="13">
        <f t="shared" si="64"/>
        <v>0</v>
      </c>
      <c r="P128" s="13">
        <f t="shared" si="65"/>
        <v>0</v>
      </c>
      <c r="Q128" s="13">
        <f t="shared" si="66"/>
        <v>0</v>
      </c>
      <c r="R128" s="35" t="str">
        <f t="shared" si="67"/>
        <v>0</v>
      </c>
      <c r="S128" s="35" t="str">
        <f t="shared" si="68"/>
        <v>0</v>
      </c>
      <c r="T128" s="13">
        <f t="shared" si="69"/>
        <v>0</v>
      </c>
      <c r="U128" s="13">
        <f t="shared" si="70"/>
        <v>0</v>
      </c>
      <c r="V128" s="13">
        <f t="shared" si="71"/>
        <v>10</v>
      </c>
      <c r="W128" s="13">
        <f t="shared" si="72"/>
        <v>0</v>
      </c>
      <c r="X128" s="13">
        <f t="shared" si="73"/>
        <v>0</v>
      </c>
      <c r="Y128" s="35" t="str">
        <f t="shared" si="74"/>
        <v>0</v>
      </c>
      <c r="Z128" s="35" t="str">
        <f t="shared" si="75"/>
        <v>10</v>
      </c>
      <c r="AA128" s="36">
        <v>20</v>
      </c>
      <c r="AB128" s="39">
        <v>119</v>
      </c>
      <c r="AF128" s="49"/>
      <c r="AG128" s="49"/>
    </row>
    <row r="129" spans="1:33" s="14" customFormat="1" x14ac:dyDescent="0.3">
      <c r="A129" s="12">
        <v>158</v>
      </c>
      <c r="B129" s="12" t="s">
        <v>105</v>
      </c>
      <c r="C129" s="12"/>
      <c r="D129" s="12"/>
      <c r="E129" s="12"/>
      <c r="F129" s="12"/>
      <c r="G129" s="12"/>
      <c r="H129" s="12"/>
      <c r="I129" s="12"/>
      <c r="J129" s="12">
        <v>2</v>
      </c>
      <c r="K129" s="12"/>
      <c r="L129" s="12"/>
      <c r="M129" s="34"/>
      <c r="N129" s="12">
        <v>45</v>
      </c>
      <c r="O129" s="13">
        <f t="shared" si="64"/>
        <v>0</v>
      </c>
      <c r="P129" s="13">
        <f t="shared" si="65"/>
        <v>0</v>
      </c>
      <c r="Q129" s="13">
        <f t="shared" si="66"/>
        <v>0</v>
      </c>
      <c r="R129" s="35" t="str">
        <f t="shared" si="67"/>
        <v>0</v>
      </c>
      <c r="S129" s="35" t="str">
        <f t="shared" si="68"/>
        <v>0</v>
      </c>
      <c r="T129" s="13">
        <f t="shared" si="69"/>
        <v>0</v>
      </c>
      <c r="U129" s="13">
        <f t="shared" si="70"/>
        <v>0</v>
      </c>
      <c r="V129" s="13">
        <f t="shared" si="71"/>
        <v>10</v>
      </c>
      <c r="W129" s="13">
        <f t="shared" si="72"/>
        <v>0</v>
      </c>
      <c r="X129" s="13">
        <f t="shared" si="73"/>
        <v>0</v>
      </c>
      <c r="Y129" s="35" t="str">
        <f t="shared" si="74"/>
        <v>0</v>
      </c>
      <c r="Z129" s="35" t="str">
        <f t="shared" si="75"/>
        <v>10</v>
      </c>
      <c r="AA129" s="36">
        <v>20</v>
      </c>
      <c r="AB129" s="32">
        <v>120</v>
      </c>
      <c r="AF129" s="49"/>
      <c r="AG129" s="49"/>
    </row>
    <row r="130" spans="1:33" s="14" customFormat="1" x14ac:dyDescent="0.3">
      <c r="A130" s="12">
        <v>109</v>
      </c>
      <c r="B130" s="12" t="s">
        <v>200</v>
      </c>
      <c r="C130" s="12"/>
      <c r="D130" s="12"/>
      <c r="E130" s="12"/>
      <c r="F130" s="12"/>
      <c r="G130" s="12"/>
      <c r="H130" s="12"/>
      <c r="I130" s="12"/>
      <c r="J130" s="12">
        <v>2</v>
      </c>
      <c r="K130" s="12"/>
      <c r="L130" s="12"/>
      <c r="M130" s="34"/>
      <c r="N130" s="12">
        <v>44</v>
      </c>
      <c r="O130" s="13">
        <f t="shared" si="64"/>
        <v>0</v>
      </c>
      <c r="P130" s="13">
        <f t="shared" si="65"/>
        <v>0</v>
      </c>
      <c r="Q130" s="13">
        <f t="shared" si="66"/>
        <v>0</v>
      </c>
      <c r="R130" s="35" t="str">
        <f t="shared" si="67"/>
        <v>0</v>
      </c>
      <c r="S130" s="35" t="str">
        <f t="shared" si="68"/>
        <v>0</v>
      </c>
      <c r="T130" s="13">
        <f t="shared" si="69"/>
        <v>0</v>
      </c>
      <c r="U130" s="13">
        <f t="shared" si="70"/>
        <v>0</v>
      </c>
      <c r="V130" s="13">
        <f t="shared" si="71"/>
        <v>10</v>
      </c>
      <c r="W130" s="13">
        <f t="shared" si="72"/>
        <v>0</v>
      </c>
      <c r="X130" s="13">
        <f t="shared" si="73"/>
        <v>0</v>
      </c>
      <c r="Y130" s="35" t="str">
        <f t="shared" si="74"/>
        <v>0</v>
      </c>
      <c r="Z130" s="35" t="str">
        <f t="shared" si="75"/>
        <v>10</v>
      </c>
      <c r="AA130" s="36">
        <v>20</v>
      </c>
      <c r="AB130" s="39">
        <v>121</v>
      </c>
      <c r="AF130" s="49"/>
      <c r="AG130" s="49"/>
    </row>
    <row r="131" spans="1:33" s="14" customFormat="1" x14ac:dyDescent="0.3">
      <c r="A131" s="12">
        <v>56</v>
      </c>
      <c r="B131" s="12" t="s">
        <v>104</v>
      </c>
      <c r="C131" s="12"/>
      <c r="D131" s="12"/>
      <c r="E131" s="12"/>
      <c r="F131" s="12"/>
      <c r="G131" s="12"/>
      <c r="H131" s="12"/>
      <c r="I131" s="12"/>
      <c r="J131" s="12">
        <v>2</v>
      </c>
      <c r="K131" s="12"/>
      <c r="L131" s="12"/>
      <c r="M131" s="34"/>
      <c r="N131" s="12">
        <v>43</v>
      </c>
      <c r="O131" s="13">
        <f t="shared" si="64"/>
        <v>0</v>
      </c>
      <c r="P131" s="13">
        <f t="shared" si="65"/>
        <v>0</v>
      </c>
      <c r="Q131" s="13">
        <f t="shared" si="66"/>
        <v>0</v>
      </c>
      <c r="R131" s="35" t="str">
        <f t="shared" si="67"/>
        <v>0</v>
      </c>
      <c r="S131" s="35" t="str">
        <f t="shared" si="68"/>
        <v>0</v>
      </c>
      <c r="T131" s="13">
        <f t="shared" si="69"/>
        <v>0</v>
      </c>
      <c r="U131" s="13">
        <f t="shared" si="70"/>
        <v>0</v>
      </c>
      <c r="V131" s="13">
        <f t="shared" si="71"/>
        <v>10</v>
      </c>
      <c r="W131" s="13">
        <f t="shared" si="72"/>
        <v>0</v>
      </c>
      <c r="X131" s="13">
        <f t="shared" si="73"/>
        <v>0</v>
      </c>
      <c r="Y131" s="35" t="str">
        <f t="shared" si="74"/>
        <v>0</v>
      </c>
      <c r="Z131" s="35" t="str">
        <f t="shared" si="75"/>
        <v>10</v>
      </c>
      <c r="AA131" s="36">
        <v>20</v>
      </c>
      <c r="AB131" s="32">
        <v>122</v>
      </c>
      <c r="AF131" s="49"/>
      <c r="AG131" s="49"/>
    </row>
    <row r="132" spans="1:33" s="14" customFormat="1" x14ac:dyDescent="0.3">
      <c r="A132" s="12">
        <v>133</v>
      </c>
      <c r="B132" s="12" t="s">
        <v>190</v>
      </c>
      <c r="C132" s="12"/>
      <c r="D132" s="12"/>
      <c r="E132" s="12"/>
      <c r="F132" s="12"/>
      <c r="G132" s="12"/>
      <c r="H132" s="12"/>
      <c r="I132" s="12"/>
      <c r="J132" s="12">
        <v>2</v>
      </c>
      <c r="K132" s="12"/>
      <c r="L132" s="12"/>
      <c r="M132" s="34"/>
      <c r="N132" s="12">
        <v>42</v>
      </c>
      <c r="O132" s="13">
        <f t="shared" si="64"/>
        <v>0</v>
      </c>
      <c r="P132" s="13">
        <f t="shared" si="65"/>
        <v>0</v>
      </c>
      <c r="Q132" s="13">
        <f t="shared" si="66"/>
        <v>0</v>
      </c>
      <c r="R132" s="35" t="str">
        <f t="shared" si="67"/>
        <v>0</v>
      </c>
      <c r="S132" s="35" t="str">
        <f t="shared" si="68"/>
        <v>0</v>
      </c>
      <c r="T132" s="13">
        <f t="shared" si="69"/>
        <v>0</v>
      </c>
      <c r="U132" s="13">
        <f t="shared" si="70"/>
        <v>0</v>
      </c>
      <c r="V132" s="13">
        <f t="shared" si="71"/>
        <v>10</v>
      </c>
      <c r="W132" s="13">
        <f t="shared" si="72"/>
        <v>0</v>
      </c>
      <c r="X132" s="13">
        <f t="shared" si="73"/>
        <v>0</v>
      </c>
      <c r="Y132" s="35" t="str">
        <f t="shared" si="74"/>
        <v>0</v>
      </c>
      <c r="Z132" s="35" t="str">
        <f t="shared" si="75"/>
        <v>10</v>
      </c>
      <c r="AA132" s="36">
        <v>20</v>
      </c>
      <c r="AB132" s="39">
        <v>123</v>
      </c>
      <c r="AF132" s="49"/>
      <c r="AG132" s="49"/>
    </row>
    <row r="133" spans="1:33" s="14" customFormat="1" x14ac:dyDescent="0.3">
      <c r="A133" s="12">
        <v>35</v>
      </c>
      <c r="B133" s="12" t="s">
        <v>175</v>
      </c>
      <c r="C133" s="12"/>
      <c r="D133" s="12"/>
      <c r="E133" s="12"/>
      <c r="F133" s="12"/>
      <c r="G133" s="12"/>
      <c r="H133" s="12"/>
      <c r="I133" s="12"/>
      <c r="J133" s="12">
        <v>2</v>
      </c>
      <c r="K133" s="12"/>
      <c r="L133" s="12"/>
      <c r="M133" s="34"/>
      <c r="N133" s="12">
        <v>42</v>
      </c>
      <c r="O133" s="13">
        <f t="shared" si="64"/>
        <v>0</v>
      </c>
      <c r="P133" s="13">
        <f t="shared" si="65"/>
        <v>0</v>
      </c>
      <c r="Q133" s="13">
        <f t="shared" si="66"/>
        <v>0</v>
      </c>
      <c r="R133" s="35" t="str">
        <f t="shared" si="67"/>
        <v>0</v>
      </c>
      <c r="S133" s="35" t="str">
        <f t="shared" si="68"/>
        <v>0</v>
      </c>
      <c r="T133" s="13">
        <f t="shared" si="69"/>
        <v>0</v>
      </c>
      <c r="U133" s="13">
        <f t="shared" si="70"/>
        <v>0</v>
      </c>
      <c r="V133" s="13">
        <f t="shared" si="71"/>
        <v>10</v>
      </c>
      <c r="W133" s="13">
        <f t="shared" si="72"/>
        <v>0</v>
      </c>
      <c r="X133" s="13">
        <f t="shared" si="73"/>
        <v>0</v>
      </c>
      <c r="Y133" s="35" t="str">
        <f t="shared" si="74"/>
        <v>0</v>
      </c>
      <c r="Z133" s="35" t="str">
        <f t="shared" si="75"/>
        <v>10</v>
      </c>
      <c r="AA133" s="36">
        <v>20</v>
      </c>
      <c r="AB133" s="32">
        <v>124</v>
      </c>
      <c r="AF133" s="49"/>
      <c r="AG133" s="49"/>
    </row>
    <row r="134" spans="1:33" s="14" customFormat="1" x14ac:dyDescent="0.3">
      <c r="A134" s="12">
        <v>143</v>
      </c>
      <c r="B134" s="12" t="s">
        <v>184</v>
      </c>
      <c r="C134" s="12"/>
      <c r="D134" s="12"/>
      <c r="E134" s="12"/>
      <c r="F134" s="12"/>
      <c r="G134" s="12"/>
      <c r="H134" s="12"/>
      <c r="I134" s="12"/>
      <c r="J134" s="12">
        <v>2</v>
      </c>
      <c r="K134" s="12"/>
      <c r="L134" s="12"/>
      <c r="M134" s="34"/>
      <c r="N134" s="12">
        <v>41</v>
      </c>
      <c r="O134" s="13">
        <f t="shared" si="64"/>
        <v>0</v>
      </c>
      <c r="P134" s="13">
        <f t="shared" si="65"/>
        <v>0</v>
      </c>
      <c r="Q134" s="13">
        <f t="shared" si="66"/>
        <v>0</v>
      </c>
      <c r="R134" s="35" t="str">
        <f t="shared" si="67"/>
        <v>0</v>
      </c>
      <c r="S134" s="35" t="str">
        <f t="shared" si="68"/>
        <v>0</v>
      </c>
      <c r="T134" s="13">
        <f t="shared" si="69"/>
        <v>0</v>
      </c>
      <c r="U134" s="13">
        <f t="shared" si="70"/>
        <v>0</v>
      </c>
      <c r="V134" s="13">
        <f t="shared" si="71"/>
        <v>10</v>
      </c>
      <c r="W134" s="13">
        <f t="shared" si="72"/>
        <v>0</v>
      </c>
      <c r="X134" s="13">
        <f t="shared" si="73"/>
        <v>0</v>
      </c>
      <c r="Y134" s="35" t="str">
        <f t="shared" si="74"/>
        <v>0</v>
      </c>
      <c r="Z134" s="35" t="str">
        <f t="shared" si="75"/>
        <v>10</v>
      </c>
      <c r="AA134" s="36">
        <v>20</v>
      </c>
      <c r="AB134" s="39">
        <v>125</v>
      </c>
      <c r="AF134" s="49"/>
      <c r="AG134" s="49"/>
    </row>
    <row r="135" spans="1:33" s="14" customFormat="1" x14ac:dyDescent="0.3">
      <c r="A135" s="12">
        <v>108</v>
      </c>
      <c r="B135" s="12" t="s">
        <v>254</v>
      </c>
      <c r="C135" s="12"/>
      <c r="D135" s="12"/>
      <c r="E135" s="12"/>
      <c r="F135" s="12"/>
      <c r="G135" s="12"/>
      <c r="H135" s="12"/>
      <c r="I135" s="12"/>
      <c r="J135" s="12">
        <v>2</v>
      </c>
      <c r="K135" s="12"/>
      <c r="L135" s="12"/>
      <c r="M135" s="34"/>
      <c r="N135" s="12">
        <v>41</v>
      </c>
      <c r="O135" s="13">
        <f t="shared" si="64"/>
        <v>0</v>
      </c>
      <c r="P135" s="13">
        <f t="shared" si="65"/>
        <v>0</v>
      </c>
      <c r="Q135" s="13">
        <f t="shared" si="66"/>
        <v>0</v>
      </c>
      <c r="R135" s="35" t="str">
        <f t="shared" si="67"/>
        <v>0</v>
      </c>
      <c r="S135" s="35" t="str">
        <f t="shared" si="68"/>
        <v>0</v>
      </c>
      <c r="T135" s="13">
        <f t="shared" si="69"/>
        <v>0</v>
      </c>
      <c r="U135" s="13">
        <f t="shared" si="70"/>
        <v>0</v>
      </c>
      <c r="V135" s="13">
        <f t="shared" si="71"/>
        <v>10</v>
      </c>
      <c r="W135" s="13">
        <f t="shared" si="72"/>
        <v>0</v>
      </c>
      <c r="X135" s="13">
        <f t="shared" si="73"/>
        <v>0</v>
      </c>
      <c r="Y135" s="35" t="str">
        <f t="shared" si="74"/>
        <v>0</v>
      </c>
      <c r="Z135" s="35" t="str">
        <f t="shared" si="75"/>
        <v>10</v>
      </c>
      <c r="AA135" s="36">
        <v>20</v>
      </c>
      <c r="AB135" s="32">
        <v>126</v>
      </c>
      <c r="AF135" s="49"/>
      <c r="AG135" s="49"/>
    </row>
    <row r="136" spans="1:33" s="14" customFormat="1" ht="22.2" customHeight="1" x14ac:dyDescent="0.3">
      <c r="A136" s="12">
        <v>64</v>
      </c>
      <c r="B136" s="12" t="s">
        <v>57</v>
      </c>
      <c r="C136" s="12"/>
      <c r="D136" s="12"/>
      <c r="E136" s="12"/>
      <c r="F136" s="12"/>
      <c r="G136" s="12"/>
      <c r="H136" s="12"/>
      <c r="I136" s="12"/>
      <c r="J136" s="12">
        <v>2</v>
      </c>
      <c r="K136" s="12"/>
      <c r="L136" s="12"/>
      <c r="M136" s="34"/>
      <c r="N136" s="12">
        <v>41</v>
      </c>
      <c r="O136" s="13">
        <f t="shared" si="64"/>
        <v>0</v>
      </c>
      <c r="P136" s="13">
        <f t="shared" si="65"/>
        <v>0</v>
      </c>
      <c r="Q136" s="13">
        <f t="shared" si="66"/>
        <v>0</v>
      </c>
      <c r="R136" s="35" t="str">
        <f t="shared" si="67"/>
        <v>0</v>
      </c>
      <c r="S136" s="35" t="str">
        <f t="shared" si="68"/>
        <v>0</v>
      </c>
      <c r="T136" s="13">
        <f t="shared" si="69"/>
        <v>0</v>
      </c>
      <c r="U136" s="13">
        <f t="shared" si="70"/>
        <v>0</v>
      </c>
      <c r="V136" s="13">
        <f t="shared" si="71"/>
        <v>10</v>
      </c>
      <c r="W136" s="13">
        <f t="shared" si="72"/>
        <v>0</v>
      </c>
      <c r="X136" s="13">
        <f t="shared" si="73"/>
        <v>0</v>
      </c>
      <c r="Y136" s="35" t="str">
        <f t="shared" si="74"/>
        <v>0</v>
      </c>
      <c r="Z136" s="35" t="str">
        <f t="shared" si="75"/>
        <v>10</v>
      </c>
      <c r="AA136" s="36">
        <v>20</v>
      </c>
      <c r="AB136" s="39">
        <v>127</v>
      </c>
      <c r="AF136" s="49"/>
      <c r="AG136" s="49"/>
    </row>
    <row r="137" spans="1:33" s="8" customFormat="1" x14ac:dyDescent="0.3">
      <c r="A137" s="24">
        <v>8</v>
      </c>
      <c r="B137" s="24" t="s">
        <v>218</v>
      </c>
      <c r="C137" s="24"/>
      <c r="D137" s="24"/>
      <c r="E137" s="24"/>
      <c r="F137" s="24"/>
      <c r="G137" s="24"/>
      <c r="H137" s="24"/>
      <c r="I137" s="24"/>
      <c r="J137" s="24">
        <v>2</v>
      </c>
      <c r="K137" s="24"/>
      <c r="L137" s="24"/>
      <c r="M137" s="25"/>
      <c r="N137" s="24">
        <v>40</v>
      </c>
      <c r="O137" s="26">
        <f t="shared" si="64"/>
        <v>0</v>
      </c>
      <c r="P137" s="26">
        <f t="shared" si="65"/>
        <v>0</v>
      </c>
      <c r="Q137" s="26">
        <f t="shared" si="66"/>
        <v>0</v>
      </c>
      <c r="R137" s="27" t="str">
        <f t="shared" si="67"/>
        <v>0</v>
      </c>
      <c r="S137" s="27" t="str">
        <f t="shared" si="68"/>
        <v>0</v>
      </c>
      <c r="T137" s="26">
        <f t="shared" si="69"/>
        <v>0</v>
      </c>
      <c r="U137" s="26">
        <f t="shared" si="70"/>
        <v>0</v>
      </c>
      <c r="V137" s="26">
        <f t="shared" si="71"/>
        <v>10</v>
      </c>
      <c r="W137" s="26">
        <f t="shared" si="72"/>
        <v>0</v>
      </c>
      <c r="X137" s="26">
        <f t="shared" si="73"/>
        <v>0</v>
      </c>
      <c r="Y137" s="27" t="str">
        <f t="shared" si="74"/>
        <v>0</v>
      </c>
      <c r="Z137" s="27" t="str">
        <f t="shared" si="75"/>
        <v>10</v>
      </c>
      <c r="AA137" s="28">
        <v>20</v>
      </c>
      <c r="AB137" s="32">
        <v>128</v>
      </c>
      <c r="AF137" s="51"/>
      <c r="AG137" s="51"/>
    </row>
    <row r="138" spans="1:33" s="8" customFormat="1" ht="15" customHeight="1" x14ac:dyDescent="0.3">
      <c r="A138" s="24">
        <v>151</v>
      </c>
      <c r="B138" s="24" t="s">
        <v>213</v>
      </c>
      <c r="C138" s="24"/>
      <c r="D138" s="24"/>
      <c r="E138" s="24"/>
      <c r="F138" s="24"/>
      <c r="G138" s="24"/>
      <c r="H138" s="24"/>
      <c r="I138" s="24"/>
      <c r="J138" s="24">
        <v>2</v>
      </c>
      <c r="K138" s="24"/>
      <c r="L138" s="24"/>
      <c r="M138" s="25"/>
      <c r="N138" s="24">
        <v>40</v>
      </c>
      <c r="O138" s="26">
        <f t="shared" si="64"/>
        <v>0</v>
      </c>
      <c r="P138" s="26">
        <f t="shared" si="65"/>
        <v>0</v>
      </c>
      <c r="Q138" s="26">
        <f t="shared" si="66"/>
        <v>0</v>
      </c>
      <c r="R138" s="27" t="str">
        <f t="shared" si="67"/>
        <v>0</v>
      </c>
      <c r="S138" s="27" t="str">
        <f t="shared" si="68"/>
        <v>0</v>
      </c>
      <c r="T138" s="26">
        <f t="shared" si="69"/>
        <v>0</v>
      </c>
      <c r="U138" s="26">
        <f t="shared" si="70"/>
        <v>0</v>
      </c>
      <c r="V138" s="26">
        <f t="shared" si="71"/>
        <v>10</v>
      </c>
      <c r="W138" s="26">
        <f t="shared" si="72"/>
        <v>0</v>
      </c>
      <c r="X138" s="26">
        <f t="shared" si="73"/>
        <v>0</v>
      </c>
      <c r="Y138" s="27" t="str">
        <f t="shared" si="74"/>
        <v>0</v>
      </c>
      <c r="Z138" s="27" t="str">
        <f t="shared" si="75"/>
        <v>10</v>
      </c>
      <c r="AA138" s="28">
        <v>20</v>
      </c>
      <c r="AB138" s="29">
        <v>129</v>
      </c>
      <c r="AF138" s="51"/>
      <c r="AG138" s="51"/>
    </row>
    <row r="139" spans="1:33" s="8" customFormat="1" x14ac:dyDescent="0.3">
      <c r="A139" s="24">
        <v>39</v>
      </c>
      <c r="B139" s="24" t="s">
        <v>245</v>
      </c>
      <c r="C139" s="24"/>
      <c r="D139" s="24"/>
      <c r="E139" s="24"/>
      <c r="F139" s="24"/>
      <c r="G139" s="24"/>
      <c r="H139" s="24"/>
      <c r="I139" s="24"/>
      <c r="J139" s="24">
        <v>2</v>
      </c>
      <c r="K139" s="24"/>
      <c r="L139" s="24"/>
      <c r="M139" s="25"/>
      <c r="N139" s="24">
        <v>39</v>
      </c>
      <c r="O139" s="26">
        <f t="shared" si="64"/>
        <v>0</v>
      </c>
      <c r="P139" s="26">
        <f t="shared" si="65"/>
        <v>0</v>
      </c>
      <c r="Q139" s="26">
        <f t="shared" si="66"/>
        <v>0</v>
      </c>
      <c r="R139" s="27" t="str">
        <f t="shared" si="67"/>
        <v>0</v>
      </c>
      <c r="S139" s="27" t="str">
        <f t="shared" si="68"/>
        <v>0</v>
      </c>
      <c r="T139" s="26">
        <f t="shared" si="69"/>
        <v>0</v>
      </c>
      <c r="U139" s="26">
        <f t="shared" si="70"/>
        <v>0</v>
      </c>
      <c r="V139" s="26">
        <f t="shared" si="71"/>
        <v>10</v>
      </c>
      <c r="W139" s="26">
        <f t="shared" si="72"/>
        <v>0</v>
      </c>
      <c r="X139" s="26">
        <f t="shared" si="73"/>
        <v>0</v>
      </c>
      <c r="Y139" s="27" t="str">
        <f t="shared" si="74"/>
        <v>0</v>
      </c>
      <c r="Z139" s="27" t="str">
        <f t="shared" si="75"/>
        <v>10</v>
      </c>
      <c r="AA139" s="28">
        <v>20</v>
      </c>
      <c r="AB139" s="32">
        <v>130</v>
      </c>
      <c r="AF139" s="51"/>
      <c r="AG139" s="51"/>
    </row>
    <row r="140" spans="1:33" s="8" customFormat="1" x14ac:dyDescent="0.3">
      <c r="A140" s="24">
        <v>183</v>
      </c>
      <c r="B140" s="24" t="s">
        <v>150</v>
      </c>
      <c r="C140" s="24"/>
      <c r="D140" s="24"/>
      <c r="E140" s="24"/>
      <c r="F140" s="24"/>
      <c r="G140" s="24"/>
      <c r="H140" s="24"/>
      <c r="I140" s="24"/>
      <c r="J140" s="24">
        <v>2</v>
      </c>
      <c r="K140" s="24"/>
      <c r="L140" s="24"/>
      <c r="M140" s="25"/>
      <c r="N140" s="24">
        <v>38</v>
      </c>
      <c r="O140" s="26">
        <f t="shared" si="64"/>
        <v>0</v>
      </c>
      <c r="P140" s="26">
        <f t="shared" si="65"/>
        <v>0</v>
      </c>
      <c r="Q140" s="26">
        <f t="shared" si="66"/>
        <v>0</v>
      </c>
      <c r="R140" s="27" t="str">
        <f t="shared" si="67"/>
        <v>0</v>
      </c>
      <c r="S140" s="27" t="str">
        <f t="shared" si="68"/>
        <v>0</v>
      </c>
      <c r="T140" s="26">
        <f t="shared" si="69"/>
        <v>0</v>
      </c>
      <c r="U140" s="26">
        <f t="shared" si="70"/>
        <v>0</v>
      </c>
      <c r="V140" s="26">
        <f t="shared" si="71"/>
        <v>10</v>
      </c>
      <c r="W140" s="26">
        <f t="shared" si="72"/>
        <v>0</v>
      </c>
      <c r="X140" s="26">
        <f t="shared" si="73"/>
        <v>0</v>
      </c>
      <c r="Y140" s="27" t="str">
        <f t="shared" si="74"/>
        <v>0</v>
      </c>
      <c r="Z140" s="27" t="str">
        <f t="shared" si="75"/>
        <v>10</v>
      </c>
      <c r="AA140" s="28">
        <v>20</v>
      </c>
      <c r="AB140" s="29">
        <v>131</v>
      </c>
      <c r="AF140" s="51"/>
      <c r="AG140" s="51"/>
    </row>
    <row r="141" spans="1:33" s="8" customFormat="1" x14ac:dyDescent="0.3">
      <c r="A141" s="24">
        <v>106</v>
      </c>
      <c r="B141" s="24" t="s">
        <v>241</v>
      </c>
      <c r="C141" s="24"/>
      <c r="D141" s="24"/>
      <c r="E141" s="24"/>
      <c r="F141" s="24"/>
      <c r="G141" s="24"/>
      <c r="H141" s="24"/>
      <c r="I141" s="24"/>
      <c r="J141" s="24">
        <v>2</v>
      </c>
      <c r="K141" s="24"/>
      <c r="L141" s="24"/>
      <c r="M141" s="25"/>
      <c r="N141" s="24">
        <v>38</v>
      </c>
      <c r="O141" s="26">
        <f t="shared" si="64"/>
        <v>0</v>
      </c>
      <c r="P141" s="26">
        <f t="shared" si="65"/>
        <v>0</v>
      </c>
      <c r="Q141" s="26">
        <f t="shared" si="66"/>
        <v>0</v>
      </c>
      <c r="R141" s="27" t="str">
        <f t="shared" si="67"/>
        <v>0</v>
      </c>
      <c r="S141" s="27" t="str">
        <f t="shared" si="68"/>
        <v>0</v>
      </c>
      <c r="T141" s="26">
        <f t="shared" si="69"/>
        <v>0</v>
      </c>
      <c r="U141" s="26">
        <f t="shared" si="70"/>
        <v>0</v>
      </c>
      <c r="V141" s="26">
        <f t="shared" si="71"/>
        <v>10</v>
      </c>
      <c r="W141" s="26">
        <f t="shared" si="72"/>
        <v>0</v>
      </c>
      <c r="X141" s="26">
        <f t="shared" si="73"/>
        <v>0</v>
      </c>
      <c r="Y141" s="27" t="str">
        <f t="shared" si="74"/>
        <v>0</v>
      </c>
      <c r="Z141" s="27" t="str">
        <f t="shared" si="75"/>
        <v>10</v>
      </c>
      <c r="AA141" s="28">
        <v>20</v>
      </c>
      <c r="AB141" s="32">
        <v>132</v>
      </c>
      <c r="AF141" s="51"/>
      <c r="AG141" s="51"/>
    </row>
    <row r="142" spans="1:33" s="8" customFormat="1" x14ac:dyDescent="0.3">
      <c r="A142" s="24">
        <v>166</v>
      </c>
      <c r="B142" s="24" t="s">
        <v>106</v>
      </c>
      <c r="C142" s="24"/>
      <c r="D142" s="24"/>
      <c r="E142" s="24"/>
      <c r="F142" s="24"/>
      <c r="G142" s="24"/>
      <c r="H142" s="24"/>
      <c r="I142" s="24"/>
      <c r="J142" s="24">
        <v>2</v>
      </c>
      <c r="K142" s="24"/>
      <c r="L142" s="24"/>
      <c r="M142" s="25"/>
      <c r="N142" s="24">
        <v>38</v>
      </c>
      <c r="O142" s="26">
        <f t="shared" si="64"/>
        <v>0</v>
      </c>
      <c r="P142" s="26">
        <f t="shared" si="65"/>
        <v>0</v>
      </c>
      <c r="Q142" s="26">
        <f t="shared" si="66"/>
        <v>0</v>
      </c>
      <c r="R142" s="27" t="str">
        <f t="shared" si="67"/>
        <v>0</v>
      </c>
      <c r="S142" s="27" t="str">
        <f t="shared" si="68"/>
        <v>0</v>
      </c>
      <c r="T142" s="26">
        <f t="shared" si="69"/>
        <v>0</v>
      </c>
      <c r="U142" s="26">
        <f t="shared" si="70"/>
        <v>0</v>
      </c>
      <c r="V142" s="26">
        <f t="shared" si="71"/>
        <v>10</v>
      </c>
      <c r="W142" s="26">
        <f t="shared" si="72"/>
        <v>0</v>
      </c>
      <c r="X142" s="26">
        <f t="shared" si="73"/>
        <v>0</v>
      </c>
      <c r="Y142" s="27" t="str">
        <f t="shared" si="74"/>
        <v>0</v>
      </c>
      <c r="Z142" s="27" t="str">
        <f t="shared" si="75"/>
        <v>10</v>
      </c>
      <c r="AA142" s="28">
        <v>20</v>
      </c>
      <c r="AB142" s="29">
        <v>133</v>
      </c>
      <c r="AF142" s="51"/>
      <c r="AG142" s="51"/>
    </row>
    <row r="143" spans="1:33" s="8" customFormat="1" x14ac:dyDescent="0.3">
      <c r="A143" s="24">
        <v>208</v>
      </c>
      <c r="B143" s="24" t="s">
        <v>266</v>
      </c>
      <c r="C143" s="24"/>
      <c r="D143" s="24"/>
      <c r="E143" s="24"/>
      <c r="F143" s="24"/>
      <c r="G143" s="24"/>
      <c r="H143" s="24"/>
      <c r="I143" s="24"/>
      <c r="J143" s="24">
        <v>2</v>
      </c>
      <c r="K143" s="24"/>
      <c r="L143" s="24"/>
      <c r="M143" s="25"/>
      <c r="N143" s="24">
        <v>37</v>
      </c>
      <c r="O143" s="26">
        <f t="shared" si="64"/>
        <v>0</v>
      </c>
      <c r="P143" s="26">
        <f t="shared" si="65"/>
        <v>0</v>
      </c>
      <c r="Q143" s="26">
        <f t="shared" si="66"/>
        <v>0</v>
      </c>
      <c r="R143" s="27" t="str">
        <f t="shared" si="67"/>
        <v>0</v>
      </c>
      <c r="S143" s="27" t="str">
        <f t="shared" si="68"/>
        <v>0</v>
      </c>
      <c r="T143" s="26">
        <f t="shared" si="69"/>
        <v>0</v>
      </c>
      <c r="U143" s="26">
        <f t="shared" si="70"/>
        <v>0</v>
      </c>
      <c r="V143" s="26">
        <f t="shared" si="71"/>
        <v>10</v>
      </c>
      <c r="W143" s="26">
        <f t="shared" si="72"/>
        <v>0</v>
      </c>
      <c r="X143" s="26">
        <f t="shared" si="73"/>
        <v>0</v>
      </c>
      <c r="Y143" s="27" t="str">
        <f t="shared" si="74"/>
        <v>0</v>
      </c>
      <c r="Z143" s="27" t="str">
        <f t="shared" si="75"/>
        <v>10</v>
      </c>
      <c r="AA143" s="28">
        <v>20</v>
      </c>
      <c r="AB143" s="32">
        <v>134</v>
      </c>
      <c r="AF143" s="51"/>
      <c r="AG143" s="51"/>
    </row>
    <row r="144" spans="1:33" s="8" customFormat="1" x14ac:dyDescent="0.3">
      <c r="A144" s="24">
        <v>53</v>
      </c>
      <c r="B144" s="24" t="s">
        <v>171</v>
      </c>
      <c r="C144" s="24"/>
      <c r="D144" s="24"/>
      <c r="E144" s="24"/>
      <c r="F144" s="24"/>
      <c r="G144" s="24"/>
      <c r="H144" s="24"/>
      <c r="I144" s="24"/>
      <c r="J144" s="24">
        <v>2</v>
      </c>
      <c r="K144" s="24"/>
      <c r="L144" s="24"/>
      <c r="M144" s="25"/>
      <c r="N144" s="24">
        <v>37</v>
      </c>
      <c r="O144" s="26">
        <f t="shared" si="64"/>
        <v>0</v>
      </c>
      <c r="P144" s="26">
        <f t="shared" si="65"/>
        <v>0</v>
      </c>
      <c r="Q144" s="26">
        <f t="shared" si="66"/>
        <v>0</v>
      </c>
      <c r="R144" s="27" t="str">
        <f t="shared" si="67"/>
        <v>0</v>
      </c>
      <c r="S144" s="27" t="str">
        <f t="shared" si="68"/>
        <v>0</v>
      </c>
      <c r="T144" s="26">
        <f t="shared" si="69"/>
        <v>0</v>
      </c>
      <c r="U144" s="26">
        <f t="shared" si="70"/>
        <v>0</v>
      </c>
      <c r="V144" s="26">
        <f t="shared" si="71"/>
        <v>10</v>
      </c>
      <c r="W144" s="26">
        <f t="shared" si="72"/>
        <v>0</v>
      </c>
      <c r="X144" s="26">
        <f t="shared" si="73"/>
        <v>0</v>
      </c>
      <c r="Y144" s="27" t="str">
        <f t="shared" si="74"/>
        <v>0</v>
      </c>
      <c r="Z144" s="27" t="str">
        <f t="shared" si="75"/>
        <v>10</v>
      </c>
      <c r="AA144" s="28">
        <v>20</v>
      </c>
      <c r="AB144" s="29">
        <v>135</v>
      </c>
      <c r="AF144" s="51"/>
      <c r="AG144" s="51"/>
    </row>
    <row r="145" spans="1:33" s="16" customFormat="1" x14ac:dyDescent="0.3">
      <c r="A145" s="12">
        <v>26</v>
      </c>
      <c r="B145" s="24" t="s">
        <v>111</v>
      </c>
      <c r="C145" s="24"/>
      <c r="D145" s="24"/>
      <c r="E145" s="24"/>
      <c r="F145" s="24"/>
      <c r="G145" s="24"/>
      <c r="H145" s="24"/>
      <c r="I145" s="24"/>
      <c r="J145" s="24">
        <v>2</v>
      </c>
      <c r="K145" s="24"/>
      <c r="L145" s="24"/>
      <c r="M145" s="25"/>
      <c r="N145" s="24">
        <v>27</v>
      </c>
      <c r="O145" s="26">
        <f t="shared" si="64"/>
        <v>0</v>
      </c>
      <c r="P145" s="26">
        <f t="shared" si="65"/>
        <v>0</v>
      </c>
      <c r="Q145" s="26">
        <f t="shared" si="66"/>
        <v>0</v>
      </c>
      <c r="R145" s="27" t="str">
        <f t="shared" si="67"/>
        <v>0</v>
      </c>
      <c r="S145" s="27" t="str">
        <f t="shared" si="68"/>
        <v>0</v>
      </c>
      <c r="T145" s="26">
        <f t="shared" si="69"/>
        <v>0</v>
      </c>
      <c r="U145" s="26">
        <f t="shared" si="70"/>
        <v>0</v>
      </c>
      <c r="V145" s="26">
        <f t="shared" si="71"/>
        <v>10</v>
      </c>
      <c r="W145" s="26">
        <f t="shared" si="72"/>
        <v>0</v>
      </c>
      <c r="X145" s="26">
        <f t="shared" si="73"/>
        <v>0</v>
      </c>
      <c r="Y145" s="27" t="str">
        <f t="shared" si="74"/>
        <v>0</v>
      </c>
      <c r="Z145" s="27" t="str">
        <f t="shared" si="75"/>
        <v>10</v>
      </c>
      <c r="AA145" s="28">
        <v>20</v>
      </c>
      <c r="AB145" s="32">
        <v>136</v>
      </c>
      <c r="AF145" s="50"/>
      <c r="AG145" s="50"/>
    </row>
    <row r="146" spans="1:33" s="8" customFormat="1" x14ac:dyDescent="0.3">
      <c r="A146" s="24">
        <v>192</v>
      </c>
      <c r="B146" s="24" t="s">
        <v>187</v>
      </c>
      <c r="C146" s="24"/>
      <c r="D146" s="24"/>
      <c r="E146" s="24"/>
      <c r="F146" s="24"/>
      <c r="G146" s="24"/>
      <c r="H146" s="24"/>
      <c r="I146" s="24"/>
      <c r="J146" s="24"/>
      <c r="K146" s="24">
        <v>1</v>
      </c>
      <c r="L146" s="24"/>
      <c r="M146" s="25"/>
      <c r="N146" s="24">
        <v>47</v>
      </c>
      <c r="O146" s="26">
        <f t="shared" si="64"/>
        <v>0</v>
      </c>
      <c r="P146" s="26">
        <f t="shared" si="65"/>
        <v>0</v>
      </c>
      <c r="Q146" s="26">
        <f t="shared" si="66"/>
        <v>0</v>
      </c>
      <c r="R146" s="27" t="str">
        <f t="shared" si="67"/>
        <v>0</v>
      </c>
      <c r="S146" s="27" t="str">
        <f t="shared" si="68"/>
        <v>0</v>
      </c>
      <c r="T146" s="26">
        <f t="shared" si="69"/>
        <v>0</v>
      </c>
      <c r="U146" s="26">
        <f t="shared" si="70"/>
        <v>0</v>
      </c>
      <c r="V146" s="26">
        <f t="shared" si="71"/>
        <v>0</v>
      </c>
      <c r="W146" s="26">
        <f t="shared" si="72"/>
        <v>10</v>
      </c>
      <c r="X146" s="26">
        <f t="shared" si="73"/>
        <v>0</v>
      </c>
      <c r="Y146" s="27" t="str">
        <f t="shared" si="74"/>
        <v>0</v>
      </c>
      <c r="Z146" s="27" t="str">
        <f t="shared" si="75"/>
        <v>10</v>
      </c>
      <c r="AA146" s="28">
        <v>20</v>
      </c>
      <c r="AB146" s="29">
        <v>137</v>
      </c>
      <c r="AF146" s="51"/>
      <c r="AG146" s="51"/>
    </row>
    <row r="147" spans="1:33" s="8" customFormat="1" x14ac:dyDescent="0.3">
      <c r="A147" s="24">
        <v>52</v>
      </c>
      <c r="B147" s="17" t="s">
        <v>207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31"/>
      <c r="N147" s="17">
        <v>66</v>
      </c>
      <c r="O147" s="13">
        <f t="shared" si="64"/>
        <v>0</v>
      </c>
      <c r="P147" s="13">
        <f t="shared" si="65"/>
        <v>0</v>
      </c>
      <c r="Q147" s="13">
        <f t="shared" si="66"/>
        <v>0</v>
      </c>
      <c r="R147" s="35" t="str">
        <f t="shared" si="67"/>
        <v>0</v>
      </c>
      <c r="S147" s="35" t="str">
        <f t="shared" si="68"/>
        <v>0</v>
      </c>
      <c r="T147" s="13">
        <f t="shared" si="69"/>
        <v>0</v>
      </c>
      <c r="U147" s="13">
        <f t="shared" si="70"/>
        <v>0</v>
      </c>
      <c r="V147" s="13">
        <f t="shared" si="71"/>
        <v>0</v>
      </c>
      <c r="W147" s="13">
        <f t="shared" si="72"/>
        <v>0</v>
      </c>
      <c r="X147" s="13">
        <f t="shared" si="73"/>
        <v>0</v>
      </c>
      <c r="Y147" s="35" t="str">
        <f t="shared" si="74"/>
        <v>0</v>
      </c>
      <c r="Z147" s="35" t="str">
        <f t="shared" si="75"/>
        <v>20</v>
      </c>
      <c r="AA147" s="36">
        <v>20</v>
      </c>
      <c r="AB147" s="32">
        <v>138</v>
      </c>
      <c r="AF147" s="51"/>
      <c r="AG147" s="51"/>
    </row>
    <row r="148" spans="1:33" s="8" customFormat="1" x14ac:dyDescent="0.3">
      <c r="A148" s="24">
        <v>186</v>
      </c>
      <c r="B148" s="24" t="s">
        <v>262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5"/>
      <c r="N148" s="24">
        <v>65</v>
      </c>
      <c r="O148" s="26">
        <f t="shared" si="64"/>
        <v>0</v>
      </c>
      <c r="P148" s="26">
        <f t="shared" si="65"/>
        <v>0</v>
      </c>
      <c r="Q148" s="26">
        <f t="shared" si="66"/>
        <v>0</v>
      </c>
      <c r="R148" s="27" t="str">
        <f t="shared" si="67"/>
        <v>0</v>
      </c>
      <c r="S148" s="27" t="str">
        <f t="shared" si="68"/>
        <v>0</v>
      </c>
      <c r="T148" s="26">
        <f t="shared" si="69"/>
        <v>0</v>
      </c>
      <c r="U148" s="26">
        <f t="shared" si="70"/>
        <v>0</v>
      </c>
      <c r="V148" s="26">
        <f t="shared" si="71"/>
        <v>0</v>
      </c>
      <c r="W148" s="26">
        <f t="shared" si="72"/>
        <v>0</v>
      </c>
      <c r="X148" s="26">
        <f t="shared" si="73"/>
        <v>0</v>
      </c>
      <c r="Y148" s="27" t="str">
        <f t="shared" si="74"/>
        <v>0</v>
      </c>
      <c r="Z148" s="27" t="str">
        <f t="shared" si="75"/>
        <v>20</v>
      </c>
      <c r="AA148" s="28">
        <v>20</v>
      </c>
      <c r="AB148" s="29">
        <v>139</v>
      </c>
      <c r="AF148" s="51"/>
      <c r="AG148" s="51"/>
    </row>
    <row r="149" spans="1:33" s="8" customFormat="1" x14ac:dyDescent="0.3">
      <c r="A149" s="12">
        <v>140</v>
      </c>
      <c r="B149" s="12" t="s">
        <v>234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34"/>
      <c r="N149" s="12">
        <v>64</v>
      </c>
      <c r="O149" s="13">
        <f t="shared" si="64"/>
        <v>0</v>
      </c>
      <c r="P149" s="13">
        <f t="shared" si="65"/>
        <v>0</v>
      </c>
      <c r="Q149" s="13">
        <f t="shared" si="66"/>
        <v>0</v>
      </c>
      <c r="R149" s="35" t="str">
        <f t="shared" si="67"/>
        <v>0</v>
      </c>
      <c r="S149" s="35" t="str">
        <f t="shared" si="68"/>
        <v>0</v>
      </c>
      <c r="T149" s="13">
        <f t="shared" si="69"/>
        <v>0</v>
      </c>
      <c r="U149" s="13">
        <f t="shared" si="70"/>
        <v>0</v>
      </c>
      <c r="V149" s="13">
        <f t="shared" si="71"/>
        <v>0</v>
      </c>
      <c r="W149" s="13">
        <f t="shared" si="72"/>
        <v>0</v>
      </c>
      <c r="X149" s="13">
        <f t="shared" si="73"/>
        <v>0</v>
      </c>
      <c r="Y149" s="35" t="str">
        <f t="shared" si="74"/>
        <v>0</v>
      </c>
      <c r="Z149" s="35" t="str">
        <f t="shared" si="75"/>
        <v>20</v>
      </c>
      <c r="AA149" s="36">
        <v>20</v>
      </c>
      <c r="AB149" s="32">
        <v>140</v>
      </c>
      <c r="AF149" s="51"/>
      <c r="AG149" s="51"/>
    </row>
    <row r="150" spans="1:33" s="8" customFormat="1" x14ac:dyDescent="0.3">
      <c r="A150" s="12">
        <v>196</v>
      </c>
      <c r="B150" s="12" t="s">
        <v>224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34"/>
      <c r="N150" s="12">
        <v>64</v>
      </c>
      <c r="O150" s="13">
        <f t="shared" si="64"/>
        <v>0</v>
      </c>
      <c r="P150" s="13">
        <f t="shared" si="65"/>
        <v>0</v>
      </c>
      <c r="Q150" s="13">
        <f t="shared" si="66"/>
        <v>0</v>
      </c>
      <c r="R150" s="35" t="str">
        <f t="shared" si="67"/>
        <v>0</v>
      </c>
      <c r="S150" s="35" t="str">
        <f t="shared" si="68"/>
        <v>0</v>
      </c>
      <c r="T150" s="13">
        <f t="shared" si="69"/>
        <v>0</v>
      </c>
      <c r="U150" s="13">
        <f t="shared" si="70"/>
        <v>0</v>
      </c>
      <c r="V150" s="13">
        <f t="shared" si="71"/>
        <v>0</v>
      </c>
      <c r="W150" s="13">
        <f t="shared" si="72"/>
        <v>0</v>
      </c>
      <c r="X150" s="13">
        <f t="shared" si="73"/>
        <v>0</v>
      </c>
      <c r="Y150" s="35" t="str">
        <f t="shared" si="74"/>
        <v>0</v>
      </c>
      <c r="Z150" s="35" t="str">
        <f t="shared" si="75"/>
        <v>20</v>
      </c>
      <c r="AA150" s="36">
        <v>20</v>
      </c>
      <c r="AB150" s="39">
        <v>141</v>
      </c>
      <c r="AF150" s="51"/>
      <c r="AG150" s="51"/>
    </row>
    <row r="151" spans="1:33" s="8" customFormat="1" x14ac:dyDescent="0.3">
      <c r="A151" s="12">
        <v>10</v>
      </c>
      <c r="B151" s="12" t="s">
        <v>274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34"/>
      <c r="N151" s="12">
        <v>63</v>
      </c>
      <c r="O151" s="13">
        <f t="shared" si="64"/>
        <v>0</v>
      </c>
      <c r="P151" s="13">
        <f t="shared" si="65"/>
        <v>0</v>
      </c>
      <c r="Q151" s="13">
        <f t="shared" si="66"/>
        <v>0</v>
      </c>
      <c r="R151" s="35" t="str">
        <f t="shared" si="67"/>
        <v>0</v>
      </c>
      <c r="S151" s="35" t="str">
        <f t="shared" si="68"/>
        <v>0</v>
      </c>
      <c r="T151" s="13">
        <f t="shared" si="69"/>
        <v>0</v>
      </c>
      <c r="U151" s="13">
        <f t="shared" si="70"/>
        <v>0</v>
      </c>
      <c r="V151" s="13">
        <f t="shared" si="71"/>
        <v>0</v>
      </c>
      <c r="W151" s="13">
        <f t="shared" si="72"/>
        <v>0</v>
      </c>
      <c r="X151" s="13">
        <f t="shared" si="73"/>
        <v>0</v>
      </c>
      <c r="Y151" s="35" t="str">
        <f t="shared" si="74"/>
        <v>0</v>
      </c>
      <c r="Z151" s="35" t="str">
        <f t="shared" si="75"/>
        <v>20</v>
      </c>
      <c r="AA151" s="36">
        <v>20</v>
      </c>
      <c r="AB151" s="32">
        <v>142</v>
      </c>
      <c r="AF151" s="51"/>
      <c r="AG151" s="51"/>
    </row>
    <row r="152" spans="1:33" s="8" customFormat="1" x14ac:dyDescent="0.3">
      <c r="A152" s="12">
        <v>65</v>
      </c>
      <c r="B152" s="12" t="s">
        <v>58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34"/>
      <c r="N152" s="12">
        <v>62</v>
      </c>
      <c r="O152" s="13">
        <f t="shared" si="64"/>
        <v>0</v>
      </c>
      <c r="P152" s="13">
        <f t="shared" si="65"/>
        <v>0</v>
      </c>
      <c r="Q152" s="13">
        <f t="shared" si="66"/>
        <v>0</v>
      </c>
      <c r="R152" s="35" t="str">
        <f t="shared" si="67"/>
        <v>0</v>
      </c>
      <c r="S152" s="35" t="str">
        <f t="shared" si="68"/>
        <v>0</v>
      </c>
      <c r="T152" s="13">
        <f t="shared" si="69"/>
        <v>0</v>
      </c>
      <c r="U152" s="13">
        <f t="shared" si="70"/>
        <v>0</v>
      </c>
      <c r="V152" s="13">
        <f t="shared" si="71"/>
        <v>0</v>
      </c>
      <c r="W152" s="13">
        <f t="shared" si="72"/>
        <v>0</v>
      </c>
      <c r="X152" s="13">
        <f t="shared" si="73"/>
        <v>0</v>
      </c>
      <c r="Y152" s="35" t="str">
        <f t="shared" si="74"/>
        <v>0</v>
      </c>
      <c r="Z152" s="35" t="str">
        <f t="shared" si="75"/>
        <v>20</v>
      </c>
      <c r="AA152" s="36">
        <v>20</v>
      </c>
      <c r="AB152" s="39">
        <v>143</v>
      </c>
      <c r="AF152" s="51"/>
      <c r="AG152" s="51"/>
    </row>
    <row r="153" spans="1:33" s="8" customFormat="1" x14ac:dyDescent="0.3">
      <c r="A153" s="12">
        <v>193</v>
      </c>
      <c r="B153" s="12" t="s">
        <v>264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34"/>
      <c r="N153" s="12">
        <v>62</v>
      </c>
      <c r="O153" s="13">
        <f t="shared" si="64"/>
        <v>0</v>
      </c>
      <c r="P153" s="13">
        <f t="shared" si="65"/>
        <v>0</v>
      </c>
      <c r="Q153" s="13">
        <f t="shared" si="66"/>
        <v>0</v>
      </c>
      <c r="R153" s="35" t="str">
        <f t="shared" si="67"/>
        <v>0</v>
      </c>
      <c r="S153" s="35" t="str">
        <f t="shared" si="68"/>
        <v>0</v>
      </c>
      <c r="T153" s="13">
        <f t="shared" si="69"/>
        <v>0</v>
      </c>
      <c r="U153" s="13">
        <f t="shared" si="70"/>
        <v>0</v>
      </c>
      <c r="V153" s="13">
        <f t="shared" si="71"/>
        <v>0</v>
      </c>
      <c r="W153" s="13">
        <f t="shared" si="72"/>
        <v>0</v>
      </c>
      <c r="X153" s="13">
        <f t="shared" si="73"/>
        <v>0</v>
      </c>
      <c r="Y153" s="35" t="str">
        <f t="shared" si="74"/>
        <v>0</v>
      </c>
      <c r="Z153" s="35" t="str">
        <f t="shared" si="75"/>
        <v>20</v>
      </c>
      <c r="AA153" s="36">
        <v>20</v>
      </c>
      <c r="AB153" s="32">
        <v>144</v>
      </c>
      <c r="AF153" s="51"/>
      <c r="AG153" s="51"/>
    </row>
    <row r="154" spans="1:33" s="14" customFormat="1" x14ac:dyDescent="0.3">
      <c r="A154" s="12">
        <v>24</v>
      </c>
      <c r="B154" s="12" t="s">
        <v>161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34"/>
      <c r="N154" s="12">
        <v>62</v>
      </c>
      <c r="O154" s="13">
        <f t="shared" si="64"/>
        <v>0</v>
      </c>
      <c r="P154" s="13">
        <f t="shared" si="65"/>
        <v>0</v>
      </c>
      <c r="Q154" s="13">
        <f t="shared" si="66"/>
        <v>0</v>
      </c>
      <c r="R154" s="35" t="str">
        <f t="shared" si="67"/>
        <v>0</v>
      </c>
      <c r="S154" s="35" t="str">
        <f t="shared" si="68"/>
        <v>0</v>
      </c>
      <c r="T154" s="13">
        <f t="shared" si="69"/>
        <v>0</v>
      </c>
      <c r="U154" s="13">
        <f t="shared" si="70"/>
        <v>0</v>
      </c>
      <c r="V154" s="13">
        <f t="shared" si="71"/>
        <v>0</v>
      </c>
      <c r="W154" s="13">
        <f t="shared" si="72"/>
        <v>0</v>
      </c>
      <c r="X154" s="13">
        <f t="shared" si="73"/>
        <v>0</v>
      </c>
      <c r="Y154" s="35" t="str">
        <f t="shared" si="74"/>
        <v>0</v>
      </c>
      <c r="Z154" s="35" t="str">
        <f t="shared" si="75"/>
        <v>20</v>
      </c>
      <c r="AA154" s="36">
        <v>20</v>
      </c>
      <c r="AB154" s="39">
        <v>145</v>
      </c>
      <c r="AF154" s="49"/>
      <c r="AG154" s="49"/>
    </row>
    <row r="155" spans="1:33" s="8" customFormat="1" x14ac:dyDescent="0.3">
      <c r="A155" s="12">
        <v>163</v>
      </c>
      <c r="B155" s="12" t="s">
        <v>259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34"/>
      <c r="N155" s="12">
        <v>61</v>
      </c>
      <c r="O155" s="13">
        <f t="shared" si="64"/>
        <v>0</v>
      </c>
      <c r="P155" s="13">
        <f t="shared" si="65"/>
        <v>0</v>
      </c>
      <c r="Q155" s="13">
        <f t="shared" si="66"/>
        <v>0</v>
      </c>
      <c r="R155" s="35" t="str">
        <f t="shared" si="67"/>
        <v>0</v>
      </c>
      <c r="S155" s="35" t="str">
        <f t="shared" si="68"/>
        <v>0</v>
      </c>
      <c r="T155" s="13">
        <f t="shared" si="69"/>
        <v>0</v>
      </c>
      <c r="U155" s="13">
        <f t="shared" si="70"/>
        <v>0</v>
      </c>
      <c r="V155" s="13">
        <f t="shared" si="71"/>
        <v>0</v>
      </c>
      <c r="W155" s="13">
        <f t="shared" si="72"/>
        <v>0</v>
      </c>
      <c r="X155" s="13">
        <f t="shared" si="73"/>
        <v>0</v>
      </c>
      <c r="Y155" s="35" t="str">
        <f t="shared" si="74"/>
        <v>0</v>
      </c>
      <c r="Z155" s="35" t="str">
        <f t="shared" si="75"/>
        <v>20</v>
      </c>
      <c r="AA155" s="36">
        <v>20</v>
      </c>
      <c r="AB155" s="32">
        <v>146</v>
      </c>
      <c r="AF155" s="51"/>
      <c r="AG155" s="51"/>
    </row>
    <row r="156" spans="1:33" s="8" customFormat="1" ht="15" customHeight="1" x14ac:dyDescent="0.3">
      <c r="A156" s="12">
        <v>144</v>
      </c>
      <c r="B156" s="12" t="s">
        <v>257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34"/>
      <c r="N156" s="12">
        <v>61</v>
      </c>
      <c r="O156" s="13">
        <f t="shared" si="64"/>
        <v>0</v>
      </c>
      <c r="P156" s="13">
        <f t="shared" si="65"/>
        <v>0</v>
      </c>
      <c r="Q156" s="13">
        <f t="shared" si="66"/>
        <v>0</v>
      </c>
      <c r="R156" s="35" t="str">
        <f t="shared" si="67"/>
        <v>0</v>
      </c>
      <c r="S156" s="35" t="str">
        <f t="shared" si="68"/>
        <v>0</v>
      </c>
      <c r="T156" s="13">
        <f t="shared" si="69"/>
        <v>0</v>
      </c>
      <c r="U156" s="13">
        <f t="shared" si="70"/>
        <v>0</v>
      </c>
      <c r="V156" s="13">
        <f t="shared" si="71"/>
        <v>0</v>
      </c>
      <c r="W156" s="13">
        <f t="shared" si="72"/>
        <v>0</v>
      </c>
      <c r="X156" s="13">
        <f t="shared" si="73"/>
        <v>0</v>
      </c>
      <c r="Y156" s="35" t="str">
        <f t="shared" si="74"/>
        <v>0</v>
      </c>
      <c r="Z156" s="35" t="str">
        <f t="shared" si="75"/>
        <v>20</v>
      </c>
      <c r="AA156" s="36">
        <v>20</v>
      </c>
      <c r="AB156" s="39">
        <v>147</v>
      </c>
      <c r="AF156" s="51"/>
      <c r="AG156" s="51"/>
    </row>
    <row r="157" spans="1:33" s="8" customFormat="1" x14ac:dyDescent="0.3">
      <c r="A157" s="12">
        <v>180</v>
      </c>
      <c r="B157" s="12" t="s">
        <v>195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34"/>
      <c r="N157" s="12">
        <v>60</v>
      </c>
      <c r="O157" s="13">
        <f t="shared" si="64"/>
        <v>0</v>
      </c>
      <c r="P157" s="13">
        <f t="shared" si="65"/>
        <v>0</v>
      </c>
      <c r="Q157" s="13">
        <f t="shared" si="66"/>
        <v>0</v>
      </c>
      <c r="R157" s="35" t="str">
        <f t="shared" si="67"/>
        <v>0</v>
      </c>
      <c r="S157" s="35" t="str">
        <f t="shared" si="68"/>
        <v>0</v>
      </c>
      <c r="T157" s="13">
        <f t="shared" si="69"/>
        <v>0</v>
      </c>
      <c r="U157" s="13">
        <f t="shared" si="70"/>
        <v>0</v>
      </c>
      <c r="V157" s="13">
        <f t="shared" si="71"/>
        <v>0</v>
      </c>
      <c r="W157" s="13">
        <f t="shared" si="72"/>
        <v>0</v>
      </c>
      <c r="X157" s="13">
        <f t="shared" si="73"/>
        <v>0</v>
      </c>
      <c r="Y157" s="35" t="str">
        <f t="shared" si="74"/>
        <v>0</v>
      </c>
      <c r="Z157" s="35" t="str">
        <f t="shared" si="75"/>
        <v>20</v>
      </c>
      <c r="AA157" s="36">
        <v>20</v>
      </c>
      <c r="AB157" s="32">
        <v>148</v>
      </c>
      <c r="AF157" s="51"/>
      <c r="AG157" s="51"/>
    </row>
    <row r="158" spans="1:33" s="8" customFormat="1" x14ac:dyDescent="0.3">
      <c r="A158" s="12">
        <v>190</v>
      </c>
      <c r="B158" s="12" t="s">
        <v>98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34"/>
      <c r="N158" s="12">
        <v>59</v>
      </c>
      <c r="O158" s="13">
        <f t="shared" si="64"/>
        <v>0</v>
      </c>
      <c r="P158" s="13">
        <f t="shared" si="65"/>
        <v>0</v>
      </c>
      <c r="Q158" s="13">
        <f t="shared" si="66"/>
        <v>0</v>
      </c>
      <c r="R158" s="35" t="str">
        <f t="shared" si="67"/>
        <v>0</v>
      </c>
      <c r="S158" s="35" t="str">
        <f t="shared" si="68"/>
        <v>0</v>
      </c>
      <c r="T158" s="13">
        <f t="shared" si="69"/>
        <v>0</v>
      </c>
      <c r="U158" s="13">
        <f t="shared" si="70"/>
        <v>0</v>
      </c>
      <c r="V158" s="13">
        <f t="shared" si="71"/>
        <v>0</v>
      </c>
      <c r="W158" s="13">
        <f t="shared" si="72"/>
        <v>0</v>
      </c>
      <c r="X158" s="13">
        <f t="shared" si="73"/>
        <v>0</v>
      </c>
      <c r="Y158" s="35" t="str">
        <f t="shared" si="74"/>
        <v>0</v>
      </c>
      <c r="Z158" s="35" t="str">
        <f t="shared" si="75"/>
        <v>20</v>
      </c>
      <c r="AA158" s="36">
        <v>20</v>
      </c>
      <c r="AB158" s="39">
        <v>149</v>
      </c>
      <c r="AF158" s="51"/>
      <c r="AG158" s="51"/>
    </row>
    <row r="159" spans="1:33" s="8" customFormat="1" ht="15" customHeight="1" x14ac:dyDescent="0.3">
      <c r="A159" s="12">
        <v>202</v>
      </c>
      <c r="B159" s="12" t="s">
        <v>278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34"/>
      <c r="N159" s="12">
        <v>59</v>
      </c>
      <c r="O159" s="13">
        <f t="shared" si="64"/>
        <v>0</v>
      </c>
      <c r="P159" s="13">
        <f t="shared" si="65"/>
        <v>0</v>
      </c>
      <c r="Q159" s="13">
        <f t="shared" si="66"/>
        <v>0</v>
      </c>
      <c r="R159" s="35" t="str">
        <f t="shared" si="67"/>
        <v>0</v>
      </c>
      <c r="S159" s="35" t="str">
        <f t="shared" si="68"/>
        <v>0</v>
      </c>
      <c r="T159" s="13">
        <f t="shared" si="69"/>
        <v>0</v>
      </c>
      <c r="U159" s="13">
        <f t="shared" si="70"/>
        <v>0</v>
      </c>
      <c r="V159" s="13">
        <f t="shared" si="71"/>
        <v>0</v>
      </c>
      <c r="W159" s="13">
        <f t="shared" si="72"/>
        <v>0</v>
      </c>
      <c r="X159" s="13">
        <f t="shared" si="73"/>
        <v>0</v>
      </c>
      <c r="Y159" s="35" t="str">
        <f t="shared" si="74"/>
        <v>0</v>
      </c>
      <c r="Z159" s="35" t="str">
        <f t="shared" si="75"/>
        <v>20</v>
      </c>
      <c r="AA159" s="36">
        <v>20</v>
      </c>
      <c r="AB159" s="32">
        <v>150</v>
      </c>
      <c r="AF159" s="51"/>
      <c r="AG159" s="51"/>
    </row>
    <row r="160" spans="1:33" s="8" customFormat="1" x14ac:dyDescent="0.3">
      <c r="A160" s="12">
        <v>47</v>
      </c>
      <c r="B160" s="12" t="s">
        <v>134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34"/>
      <c r="N160" s="12">
        <v>59</v>
      </c>
      <c r="O160" s="13">
        <f t="shared" si="64"/>
        <v>0</v>
      </c>
      <c r="P160" s="13">
        <f t="shared" si="65"/>
        <v>0</v>
      </c>
      <c r="Q160" s="13">
        <f t="shared" si="66"/>
        <v>0</v>
      </c>
      <c r="R160" s="35" t="str">
        <f t="shared" si="67"/>
        <v>0</v>
      </c>
      <c r="S160" s="35" t="str">
        <f t="shared" si="68"/>
        <v>0</v>
      </c>
      <c r="T160" s="13">
        <f t="shared" si="69"/>
        <v>0</v>
      </c>
      <c r="U160" s="13">
        <f t="shared" si="70"/>
        <v>0</v>
      </c>
      <c r="V160" s="13">
        <f t="shared" si="71"/>
        <v>0</v>
      </c>
      <c r="W160" s="13">
        <f t="shared" si="72"/>
        <v>0</v>
      </c>
      <c r="X160" s="13">
        <f t="shared" si="73"/>
        <v>0</v>
      </c>
      <c r="Y160" s="35" t="str">
        <f t="shared" si="74"/>
        <v>0</v>
      </c>
      <c r="Z160" s="35" t="str">
        <f t="shared" si="75"/>
        <v>20</v>
      </c>
      <c r="AA160" s="36">
        <v>20</v>
      </c>
      <c r="AB160" s="39">
        <v>151</v>
      </c>
      <c r="AF160" s="51"/>
      <c r="AG160" s="51"/>
    </row>
    <row r="161" spans="1:33" s="8" customFormat="1" x14ac:dyDescent="0.3">
      <c r="A161" s="12">
        <v>156</v>
      </c>
      <c r="B161" s="12" t="s">
        <v>143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34"/>
      <c r="N161" s="12">
        <v>58</v>
      </c>
      <c r="O161" s="13">
        <f t="shared" si="64"/>
        <v>0</v>
      </c>
      <c r="P161" s="13">
        <f t="shared" si="65"/>
        <v>0</v>
      </c>
      <c r="Q161" s="13">
        <f t="shared" si="66"/>
        <v>0</v>
      </c>
      <c r="R161" s="35" t="str">
        <f t="shared" si="67"/>
        <v>0</v>
      </c>
      <c r="S161" s="35" t="str">
        <f t="shared" si="68"/>
        <v>0</v>
      </c>
      <c r="T161" s="13">
        <f t="shared" si="69"/>
        <v>0</v>
      </c>
      <c r="U161" s="13">
        <f t="shared" si="70"/>
        <v>0</v>
      </c>
      <c r="V161" s="13">
        <f t="shared" si="71"/>
        <v>0</v>
      </c>
      <c r="W161" s="13">
        <f t="shared" si="72"/>
        <v>0</v>
      </c>
      <c r="X161" s="13">
        <f t="shared" si="73"/>
        <v>0</v>
      </c>
      <c r="Y161" s="35" t="str">
        <f t="shared" si="74"/>
        <v>0</v>
      </c>
      <c r="Z161" s="35" t="str">
        <f t="shared" si="75"/>
        <v>20</v>
      </c>
      <c r="AA161" s="36">
        <v>20</v>
      </c>
      <c r="AB161" s="32">
        <v>152</v>
      </c>
      <c r="AF161" s="51"/>
      <c r="AG161" s="51"/>
    </row>
    <row r="162" spans="1:33" s="8" customFormat="1" x14ac:dyDescent="0.3">
      <c r="A162" s="12">
        <v>13</v>
      </c>
      <c r="B162" s="12" t="s">
        <v>242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34"/>
      <c r="N162" s="12">
        <v>58</v>
      </c>
      <c r="O162" s="13">
        <f t="shared" si="64"/>
        <v>0</v>
      </c>
      <c r="P162" s="13">
        <f t="shared" si="65"/>
        <v>0</v>
      </c>
      <c r="Q162" s="13">
        <f t="shared" si="66"/>
        <v>0</v>
      </c>
      <c r="R162" s="35" t="str">
        <f t="shared" si="67"/>
        <v>0</v>
      </c>
      <c r="S162" s="35" t="str">
        <f t="shared" si="68"/>
        <v>0</v>
      </c>
      <c r="T162" s="13">
        <f t="shared" si="69"/>
        <v>0</v>
      </c>
      <c r="U162" s="13">
        <f t="shared" si="70"/>
        <v>0</v>
      </c>
      <c r="V162" s="13">
        <f t="shared" si="71"/>
        <v>0</v>
      </c>
      <c r="W162" s="13">
        <f t="shared" si="72"/>
        <v>0</v>
      </c>
      <c r="X162" s="13">
        <f t="shared" si="73"/>
        <v>0</v>
      </c>
      <c r="Y162" s="35" t="str">
        <f t="shared" si="74"/>
        <v>0</v>
      </c>
      <c r="Z162" s="35" t="str">
        <f t="shared" si="75"/>
        <v>20</v>
      </c>
      <c r="AA162" s="36">
        <v>20</v>
      </c>
      <c r="AB162" s="39">
        <v>153</v>
      </c>
      <c r="AF162" s="51"/>
      <c r="AG162" s="51"/>
    </row>
    <row r="163" spans="1:33" s="8" customFormat="1" ht="15" customHeight="1" x14ac:dyDescent="0.3">
      <c r="A163" s="12">
        <v>148</v>
      </c>
      <c r="B163" s="12" t="s">
        <v>149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34"/>
      <c r="N163" s="12">
        <v>58</v>
      </c>
      <c r="O163" s="13">
        <f t="shared" si="64"/>
        <v>0</v>
      </c>
      <c r="P163" s="13">
        <f t="shared" si="65"/>
        <v>0</v>
      </c>
      <c r="Q163" s="13">
        <f t="shared" si="66"/>
        <v>0</v>
      </c>
      <c r="R163" s="35" t="str">
        <f t="shared" si="67"/>
        <v>0</v>
      </c>
      <c r="S163" s="35" t="str">
        <f t="shared" si="68"/>
        <v>0</v>
      </c>
      <c r="T163" s="13">
        <f t="shared" si="69"/>
        <v>0</v>
      </c>
      <c r="U163" s="13">
        <f t="shared" si="70"/>
        <v>0</v>
      </c>
      <c r="V163" s="13">
        <f t="shared" si="71"/>
        <v>0</v>
      </c>
      <c r="W163" s="13">
        <f t="shared" si="72"/>
        <v>0</v>
      </c>
      <c r="X163" s="13">
        <f t="shared" si="73"/>
        <v>0</v>
      </c>
      <c r="Y163" s="35" t="str">
        <f t="shared" si="74"/>
        <v>0</v>
      </c>
      <c r="Z163" s="35" t="str">
        <f t="shared" si="75"/>
        <v>20</v>
      </c>
      <c r="AA163" s="36">
        <v>20</v>
      </c>
      <c r="AB163" s="32">
        <v>154</v>
      </c>
      <c r="AF163" s="51"/>
      <c r="AG163" s="51"/>
    </row>
    <row r="164" spans="1:33" s="8" customFormat="1" x14ac:dyDescent="0.3">
      <c r="A164" s="12">
        <v>87</v>
      </c>
      <c r="B164" s="12" t="s">
        <v>153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34"/>
      <c r="N164" s="12">
        <v>57</v>
      </c>
      <c r="O164" s="13">
        <f>$C164*17</f>
        <v>0</v>
      </c>
      <c r="P164" s="13">
        <f>IF($D164&gt;=17,$C164*17,$D164*$C164)</f>
        <v>0</v>
      </c>
      <c r="Q164" s="13">
        <f>$E164*17</f>
        <v>0</v>
      </c>
      <c r="R164" s="35" t="str">
        <f>IF($F164&gt;3,20+($F164-3)*10,IF($F164=0,"0",IF($F164&lt;=3,"20","0")))</f>
        <v>0</v>
      </c>
      <c r="S164" s="35" t="str">
        <f>IF($G164&gt;3,20+($G164-3)*10,IF($G164=0,"0",IF($G164&lt;=3,"20","0")))</f>
        <v>0</v>
      </c>
      <c r="T164" s="13">
        <f>IF($H164&gt;=3,15,0)</f>
        <v>0</v>
      </c>
      <c r="U164" s="13">
        <f>IF($I164&gt;=3,15,0)</f>
        <v>0</v>
      </c>
      <c r="V164" s="13">
        <f>IF($J164&lt;=2,$J164*5,($J164-2)*10 + (2*5))</f>
        <v>0</v>
      </c>
      <c r="W164" s="13">
        <f>$K164*10</f>
        <v>0</v>
      </c>
      <c r="X164" s="13">
        <f>$L164*10</f>
        <v>0</v>
      </c>
      <c r="Y164" s="35" t="str">
        <f>IF($M164&lt;50%,"0",IF($M164&lt;60%,"10",IF($M164&lt;67%,"12",IF($M164&lt;70%,"15","17"))))</f>
        <v>0</v>
      </c>
      <c r="Z164" s="35" t="str">
        <f t="shared" ref="Z164:Z170" si="76">IF($N164=0,"0",IF($N164&lt;=50,"10","20"))</f>
        <v>20</v>
      </c>
      <c r="AA164" s="36">
        <v>20</v>
      </c>
      <c r="AB164" s="39">
        <v>155</v>
      </c>
      <c r="AF164" s="51"/>
      <c r="AG164" s="51"/>
    </row>
    <row r="165" spans="1:33" s="8" customFormat="1" x14ac:dyDescent="0.3">
      <c r="A165" s="12">
        <v>195</v>
      </c>
      <c r="B165" s="12" t="s">
        <v>265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34"/>
      <c r="N165" s="12">
        <v>56</v>
      </c>
      <c r="O165" s="13">
        <v>0</v>
      </c>
      <c r="P165" s="13">
        <v>0</v>
      </c>
      <c r="Q165" s="13">
        <v>0</v>
      </c>
      <c r="R165" s="35">
        <v>0</v>
      </c>
      <c r="S165" s="35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35">
        <v>0</v>
      </c>
      <c r="Z165" s="35" t="str">
        <f t="shared" si="76"/>
        <v>20</v>
      </c>
      <c r="AA165" s="36">
        <v>20</v>
      </c>
      <c r="AB165" s="32">
        <v>156</v>
      </c>
      <c r="AF165" s="51"/>
      <c r="AG165" s="51"/>
    </row>
    <row r="166" spans="1:33" s="8" customFormat="1" x14ac:dyDescent="0.3">
      <c r="A166" s="12">
        <v>46</v>
      </c>
      <c r="B166" s="12" t="s">
        <v>246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34"/>
      <c r="N166" s="12">
        <v>56</v>
      </c>
      <c r="O166" s="13">
        <f t="shared" ref="O166:O181" si="77">$C166*17</f>
        <v>0</v>
      </c>
      <c r="P166" s="13">
        <f t="shared" ref="P166:P181" si="78">IF($D166&gt;=17,$C166*17,$D166*$C166)</f>
        <v>0</v>
      </c>
      <c r="Q166" s="13">
        <f t="shared" ref="Q166:Q181" si="79">$E166*17</f>
        <v>0</v>
      </c>
      <c r="R166" s="35" t="str">
        <f t="shared" ref="R166:R181" si="80">IF($F166&gt;3,20+($F166-3)*10,IF($F166=0,"0",IF($F166&lt;=3,"20","0")))</f>
        <v>0</v>
      </c>
      <c r="S166" s="35" t="str">
        <f t="shared" ref="S166:S181" si="81">IF($G166&gt;3,20+($G166-3)*10,IF($G166=0,"0",IF($G166&lt;=3,"20","0")))</f>
        <v>0</v>
      </c>
      <c r="T166" s="13">
        <f t="shared" ref="T166:T181" si="82">IF($H166&gt;=3,15,0)</f>
        <v>0</v>
      </c>
      <c r="U166" s="13">
        <f t="shared" ref="U166:U181" si="83">IF($I166&gt;=3,15,0)</f>
        <v>0</v>
      </c>
      <c r="V166" s="13">
        <f t="shared" ref="V166:V181" si="84">IF($J166&lt;=2,$J166*5,($J166-2)*10 + (2*5))</f>
        <v>0</v>
      </c>
      <c r="W166" s="13">
        <f t="shared" ref="W166:W181" si="85">$K166*10</f>
        <v>0</v>
      </c>
      <c r="X166" s="13">
        <f t="shared" ref="X166:X181" si="86">$L166*10</f>
        <v>0</v>
      </c>
      <c r="Y166" s="35" t="str">
        <f t="shared" ref="Y166:Y181" si="87">IF($M166&lt;50%,"0",IF($M166&lt;60%,"10",IF($M166&lt;67%,"12",IF($M166&lt;70%,"15","17"))))</f>
        <v>0</v>
      </c>
      <c r="Z166" s="35" t="str">
        <f t="shared" si="76"/>
        <v>20</v>
      </c>
      <c r="AA166" s="36">
        <v>20</v>
      </c>
      <c r="AB166" s="39">
        <v>157</v>
      </c>
      <c r="AF166" s="51"/>
      <c r="AG166" s="51"/>
    </row>
    <row r="167" spans="1:33" s="8" customFormat="1" x14ac:dyDescent="0.3">
      <c r="A167" s="12">
        <v>211</v>
      </c>
      <c r="B167" s="12" t="s">
        <v>267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34"/>
      <c r="N167" s="12">
        <v>56</v>
      </c>
      <c r="O167" s="13">
        <f t="shared" si="77"/>
        <v>0</v>
      </c>
      <c r="P167" s="13">
        <f t="shared" si="78"/>
        <v>0</v>
      </c>
      <c r="Q167" s="13">
        <f t="shared" si="79"/>
        <v>0</v>
      </c>
      <c r="R167" s="35" t="str">
        <f t="shared" si="80"/>
        <v>0</v>
      </c>
      <c r="S167" s="35" t="str">
        <f t="shared" si="81"/>
        <v>0</v>
      </c>
      <c r="T167" s="13">
        <f t="shared" si="82"/>
        <v>0</v>
      </c>
      <c r="U167" s="13">
        <f t="shared" si="83"/>
        <v>0</v>
      </c>
      <c r="V167" s="13">
        <f t="shared" si="84"/>
        <v>0</v>
      </c>
      <c r="W167" s="13">
        <f t="shared" si="85"/>
        <v>0</v>
      </c>
      <c r="X167" s="13">
        <f t="shared" si="86"/>
        <v>0</v>
      </c>
      <c r="Y167" s="35" t="str">
        <f t="shared" si="87"/>
        <v>0</v>
      </c>
      <c r="Z167" s="35" t="str">
        <f t="shared" si="76"/>
        <v>20</v>
      </c>
      <c r="AA167" s="36">
        <v>20</v>
      </c>
      <c r="AB167" s="32">
        <v>158</v>
      </c>
      <c r="AF167" s="51"/>
      <c r="AG167" s="51"/>
    </row>
    <row r="168" spans="1:33" s="8" customFormat="1" x14ac:dyDescent="0.3">
      <c r="A168" s="12">
        <v>48</v>
      </c>
      <c r="B168" s="12" t="s">
        <v>162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34"/>
      <c r="N168" s="12">
        <v>55</v>
      </c>
      <c r="O168" s="13">
        <f t="shared" si="77"/>
        <v>0</v>
      </c>
      <c r="P168" s="13">
        <f t="shared" si="78"/>
        <v>0</v>
      </c>
      <c r="Q168" s="13">
        <f t="shared" si="79"/>
        <v>0</v>
      </c>
      <c r="R168" s="35" t="str">
        <f t="shared" si="80"/>
        <v>0</v>
      </c>
      <c r="S168" s="35" t="str">
        <f t="shared" si="81"/>
        <v>0</v>
      </c>
      <c r="T168" s="13">
        <f t="shared" si="82"/>
        <v>0</v>
      </c>
      <c r="U168" s="13">
        <f t="shared" si="83"/>
        <v>0</v>
      </c>
      <c r="V168" s="13">
        <f t="shared" si="84"/>
        <v>0</v>
      </c>
      <c r="W168" s="13">
        <f t="shared" si="85"/>
        <v>0</v>
      </c>
      <c r="X168" s="13">
        <f t="shared" si="86"/>
        <v>0</v>
      </c>
      <c r="Y168" s="35" t="str">
        <f t="shared" si="87"/>
        <v>0</v>
      </c>
      <c r="Z168" s="35" t="str">
        <f>IF($N168=0,"0",IF($N168&lt;=50,"10","20"))</f>
        <v>20</v>
      </c>
      <c r="AA168" s="36">
        <v>20</v>
      </c>
      <c r="AB168" s="39">
        <v>159</v>
      </c>
      <c r="AF168" s="51"/>
      <c r="AG168" s="51"/>
    </row>
    <row r="169" spans="1:33" s="8" customFormat="1" x14ac:dyDescent="0.3">
      <c r="A169" s="12">
        <v>68</v>
      </c>
      <c r="B169" s="12" t="s">
        <v>217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34"/>
      <c r="N169" s="12">
        <v>55</v>
      </c>
      <c r="O169" s="13">
        <f t="shared" si="77"/>
        <v>0</v>
      </c>
      <c r="P169" s="13">
        <f t="shared" si="78"/>
        <v>0</v>
      </c>
      <c r="Q169" s="13">
        <f t="shared" si="79"/>
        <v>0</v>
      </c>
      <c r="R169" s="35" t="str">
        <f t="shared" si="80"/>
        <v>0</v>
      </c>
      <c r="S169" s="35" t="str">
        <f t="shared" si="81"/>
        <v>0</v>
      </c>
      <c r="T169" s="13">
        <f t="shared" si="82"/>
        <v>0</v>
      </c>
      <c r="U169" s="13">
        <f t="shared" si="83"/>
        <v>0</v>
      </c>
      <c r="V169" s="13">
        <f t="shared" si="84"/>
        <v>0</v>
      </c>
      <c r="W169" s="13">
        <f t="shared" si="85"/>
        <v>0</v>
      </c>
      <c r="X169" s="13">
        <f t="shared" si="86"/>
        <v>0</v>
      </c>
      <c r="Y169" s="35" t="str">
        <f t="shared" si="87"/>
        <v>0</v>
      </c>
      <c r="Z169" s="35" t="str">
        <f t="shared" si="76"/>
        <v>20</v>
      </c>
      <c r="AA169" s="36">
        <v>20</v>
      </c>
      <c r="AB169" s="32">
        <v>160</v>
      </c>
      <c r="AF169" s="51"/>
      <c r="AG169" s="51"/>
    </row>
    <row r="170" spans="1:33" s="8" customFormat="1" x14ac:dyDescent="0.3">
      <c r="A170" s="12">
        <v>42</v>
      </c>
      <c r="B170" s="12" t="s">
        <v>201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34"/>
      <c r="N170" s="12">
        <v>55</v>
      </c>
      <c r="O170" s="13">
        <f t="shared" si="77"/>
        <v>0</v>
      </c>
      <c r="P170" s="13">
        <f t="shared" si="78"/>
        <v>0</v>
      </c>
      <c r="Q170" s="13">
        <f t="shared" si="79"/>
        <v>0</v>
      </c>
      <c r="R170" s="35" t="str">
        <f t="shared" si="80"/>
        <v>0</v>
      </c>
      <c r="S170" s="35" t="str">
        <f t="shared" si="81"/>
        <v>0</v>
      </c>
      <c r="T170" s="13">
        <f t="shared" si="82"/>
        <v>0</v>
      </c>
      <c r="U170" s="13">
        <f t="shared" si="83"/>
        <v>0</v>
      </c>
      <c r="V170" s="13">
        <f t="shared" si="84"/>
        <v>0</v>
      </c>
      <c r="W170" s="13">
        <f t="shared" si="85"/>
        <v>0</v>
      </c>
      <c r="X170" s="13">
        <f t="shared" si="86"/>
        <v>0</v>
      </c>
      <c r="Y170" s="35" t="str">
        <f t="shared" si="87"/>
        <v>0</v>
      </c>
      <c r="Z170" s="35" t="str">
        <f t="shared" si="76"/>
        <v>20</v>
      </c>
      <c r="AA170" s="36">
        <v>20</v>
      </c>
      <c r="AB170" s="39">
        <v>161</v>
      </c>
      <c r="AF170" s="51"/>
      <c r="AG170" s="51"/>
    </row>
    <row r="171" spans="1:33" s="8" customFormat="1" x14ac:dyDescent="0.3">
      <c r="A171" s="12">
        <v>86</v>
      </c>
      <c r="B171" s="12" t="s">
        <v>137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34"/>
      <c r="N171" s="12">
        <v>55</v>
      </c>
      <c r="O171" s="13">
        <f t="shared" si="77"/>
        <v>0</v>
      </c>
      <c r="P171" s="13">
        <f t="shared" si="78"/>
        <v>0</v>
      </c>
      <c r="Q171" s="13">
        <f t="shared" si="79"/>
        <v>0</v>
      </c>
      <c r="R171" s="35" t="str">
        <f t="shared" si="80"/>
        <v>0</v>
      </c>
      <c r="S171" s="35" t="str">
        <f t="shared" si="81"/>
        <v>0</v>
      </c>
      <c r="T171" s="13">
        <f t="shared" si="82"/>
        <v>0</v>
      </c>
      <c r="U171" s="13">
        <f t="shared" si="83"/>
        <v>0</v>
      </c>
      <c r="V171" s="13">
        <f t="shared" si="84"/>
        <v>0</v>
      </c>
      <c r="W171" s="13">
        <f t="shared" si="85"/>
        <v>0</v>
      </c>
      <c r="X171" s="13">
        <f t="shared" si="86"/>
        <v>0</v>
      </c>
      <c r="Y171" s="35" t="str">
        <f t="shared" si="87"/>
        <v>0</v>
      </c>
      <c r="Z171" s="35" t="str">
        <f t="shared" ref="Z171:Z180" si="88">IF($N171=0,"0",IF($N171&lt;=50,"10","20"))</f>
        <v>20</v>
      </c>
      <c r="AA171" s="36">
        <v>20</v>
      </c>
      <c r="AB171" s="32">
        <v>162</v>
      </c>
      <c r="AF171" s="51"/>
      <c r="AG171" s="51"/>
    </row>
    <row r="172" spans="1:33" s="8" customFormat="1" x14ac:dyDescent="0.3">
      <c r="A172" s="12">
        <v>79</v>
      </c>
      <c r="B172" s="12" t="s">
        <v>225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34"/>
      <c r="N172" s="12">
        <v>54</v>
      </c>
      <c r="O172" s="13">
        <f t="shared" si="77"/>
        <v>0</v>
      </c>
      <c r="P172" s="13">
        <f t="shared" si="78"/>
        <v>0</v>
      </c>
      <c r="Q172" s="13">
        <f t="shared" si="79"/>
        <v>0</v>
      </c>
      <c r="R172" s="35" t="str">
        <f t="shared" si="80"/>
        <v>0</v>
      </c>
      <c r="S172" s="35" t="str">
        <f t="shared" si="81"/>
        <v>0</v>
      </c>
      <c r="T172" s="13">
        <f t="shared" si="82"/>
        <v>0</v>
      </c>
      <c r="U172" s="13">
        <f t="shared" si="83"/>
        <v>0</v>
      </c>
      <c r="V172" s="13">
        <f t="shared" si="84"/>
        <v>0</v>
      </c>
      <c r="W172" s="13">
        <f t="shared" si="85"/>
        <v>0</v>
      </c>
      <c r="X172" s="13">
        <f t="shared" si="86"/>
        <v>0</v>
      </c>
      <c r="Y172" s="35" t="str">
        <f t="shared" si="87"/>
        <v>0</v>
      </c>
      <c r="Z172" s="35" t="str">
        <f t="shared" si="88"/>
        <v>20</v>
      </c>
      <c r="AA172" s="36">
        <v>20</v>
      </c>
      <c r="AB172" s="39">
        <v>163</v>
      </c>
      <c r="AF172" s="51"/>
      <c r="AG172" s="51"/>
    </row>
    <row r="173" spans="1:33" s="8" customFormat="1" x14ac:dyDescent="0.3">
      <c r="A173" s="12">
        <v>120</v>
      </c>
      <c r="B173" s="12" t="s">
        <v>237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34"/>
      <c r="N173" s="12">
        <v>54</v>
      </c>
      <c r="O173" s="13">
        <f t="shared" si="77"/>
        <v>0</v>
      </c>
      <c r="P173" s="13">
        <f t="shared" si="78"/>
        <v>0</v>
      </c>
      <c r="Q173" s="13">
        <f t="shared" si="79"/>
        <v>0</v>
      </c>
      <c r="R173" s="35" t="str">
        <f t="shared" si="80"/>
        <v>0</v>
      </c>
      <c r="S173" s="35" t="str">
        <f t="shared" si="81"/>
        <v>0</v>
      </c>
      <c r="T173" s="13">
        <f t="shared" si="82"/>
        <v>0</v>
      </c>
      <c r="U173" s="13">
        <f t="shared" si="83"/>
        <v>0</v>
      </c>
      <c r="V173" s="13">
        <f t="shared" si="84"/>
        <v>0</v>
      </c>
      <c r="W173" s="13">
        <f t="shared" si="85"/>
        <v>0</v>
      </c>
      <c r="X173" s="13">
        <f t="shared" si="86"/>
        <v>0</v>
      </c>
      <c r="Y173" s="35" t="str">
        <f t="shared" si="87"/>
        <v>0</v>
      </c>
      <c r="Z173" s="35" t="str">
        <f t="shared" si="88"/>
        <v>20</v>
      </c>
      <c r="AA173" s="36">
        <v>20</v>
      </c>
      <c r="AB173" s="32">
        <v>164</v>
      </c>
      <c r="AF173" s="51"/>
      <c r="AG173" s="51"/>
    </row>
    <row r="174" spans="1:33" s="14" customFormat="1" ht="19.95" customHeight="1" x14ac:dyDescent="0.3">
      <c r="A174" s="12">
        <v>36</v>
      </c>
      <c r="B174" s="12" t="s">
        <v>52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34"/>
      <c r="N174" s="12">
        <v>54</v>
      </c>
      <c r="O174" s="13">
        <f t="shared" si="77"/>
        <v>0</v>
      </c>
      <c r="P174" s="13">
        <f t="shared" si="78"/>
        <v>0</v>
      </c>
      <c r="Q174" s="13">
        <f t="shared" si="79"/>
        <v>0</v>
      </c>
      <c r="R174" s="35" t="str">
        <f t="shared" si="80"/>
        <v>0</v>
      </c>
      <c r="S174" s="35" t="str">
        <f t="shared" si="81"/>
        <v>0</v>
      </c>
      <c r="T174" s="13">
        <f t="shared" si="82"/>
        <v>0</v>
      </c>
      <c r="U174" s="13">
        <f t="shared" si="83"/>
        <v>0</v>
      </c>
      <c r="V174" s="13">
        <f t="shared" si="84"/>
        <v>0</v>
      </c>
      <c r="W174" s="13">
        <f t="shared" si="85"/>
        <v>0</v>
      </c>
      <c r="X174" s="13">
        <f t="shared" si="86"/>
        <v>0</v>
      </c>
      <c r="Y174" s="35" t="str">
        <f t="shared" si="87"/>
        <v>0</v>
      </c>
      <c r="Z174" s="35" t="str">
        <f t="shared" si="88"/>
        <v>20</v>
      </c>
      <c r="AA174" s="36">
        <v>20</v>
      </c>
      <c r="AB174" s="39">
        <v>165</v>
      </c>
      <c r="AF174" s="49"/>
      <c r="AG174" s="49"/>
    </row>
    <row r="175" spans="1:33" s="14" customFormat="1" x14ac:dyDescent="0.3">
      <c r="A175" s="12">
        <v>102</v>
      </c>
      <c r="B175" s="12" t="s">
        <v>69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34"/>
      <c r="N175" s="12">
        <v>54</v>
      </c>
      <c r="O175" s="13">
        <f t="shared" si="77"/>
        <v>0</v>
      </c>
      <c r="P175" s="13">
        <f t="shared" si="78"/>
        <v>0</v>
      </c>
      <c r="Q175" s="13">
        <f t="shared" si="79"/>
        <v>0</v>
      </c>
      <c r="R175" s="35" t="str">
        <f t="shared" si="80"/>
        <v>0</v>
      </c>
      <c r="S175" s="35" t="str">
        <f t="shared" si="81"/>
        <v>0</v>
      </c>
      <c r="T175" s="13">
        <f t="shared" si="82"/>
        <v>0</v>
      </c>
      <c r="U175" s="13">
        <f t="shared" si="83"/>
        <v>0</v>
      </c>
      <c r="V175" s="13">
        <f t="shared" si="84"/>
        <v>0</v>
      </c>
      <c r="W175" s="13">
        <f t="shared" si="85"/>
        <v>0</v>
      </c>
      <c r="X175" s="13">
        <f t="shared" si="86"/>
        <v>0</v>
      </c>
      <c r="Y175" s="35" t="str">
        <f t="shared" si="87"/>
        <v>0</v>
      </c>
      <c r="Z175" s="35" t="str">
        <f t="shared" si="88"/>
        <v>20</v>
      </c>
      <c r="AA175" s="36">
        <v>20</v>
      </c>
      <c r="AB175" s="32">
        <v>166</v>
      </c>
      <c r="AF175" s="49"/>
      <c r="AG175" s="49"/>
    </row>
    <row r="176" spans="1:33" s="14" customFormat="1" x14ac:dyDescent="0.3">
      <c r="A176" s="12">
        <v>51</v>
      </c>
      <c r="B176" s="12" t="s">
        <v>177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34"/>
      <c r="N176" s="12">
        <v>53</v>
      </c>
      <c r="O176" s="13">
        <f t="shared" si="77"/>
        <v>0</v>
      </c>
      <c r="P176" s="13">
        <f t="shared" si="78"/>
        <v>0</v>
      </c>
      <c r="Q176" s="13">
        <f t="shared" si="79"/>
        <v>0</v>
      </c>
      <c r="R176" s="35" t="str">
        <f t="shared" si="80"/>
        <v>0</v>
      </c>
      <c r="S176" s="35" t="str">
        <f t="shared" si="81"/>
        <v>0</v>
      </c>
      <c r="T176" s="13">
        <f t="shared" si="82"/>
        <v>0</v>
      </c>
      <c r="U176" s="13">
        <f t="shared" si="83"/>
        <v>0</v>
      </c>
      <c r="V176" s="13">
        <f t="shared" si="84"/>
        <v>0</v>
      </c>
      <c r="W176" s="13">
        <f t="shared" si="85"/>
        <v>0</v>
      </c>
      <c r="X176" s="13">
        <f t="shared" si="86"/>
        <v>0</v>
      </c>
      <c r="Y176" s="35" t="str">
        <f t="shared" si="87"/>
        <v>0</v>
      </c>
      <c r="Z176" s="35" t="str">
        <f t="shared" si="88"/>
        <v>20</v>
      </c>
      <c r="AA176" s="36">
        <v>20</v>
      </c>
      <c r="AB176" s="39">
        <v>167</v>
      </c>
      <c r="AF176" s="49"/>
      <c r="AG176" s="49"/>
    </row>
    <row r="177" spans="1:33" s="14" customFormat="1" x14ac:dyDescent="0.3">
      <c r="A177" s="12">
        <v>11</v>
      </c>
      <c r="B177" s="12" t="s">
        <v>115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34"/>
      <c r="N177" s="12">
        <v>52</v>
      </c>
      <c r="O177" s="13">
        <f t="shared" si="77"/>
        <v>0</v>
      </c>
      <c r="P177" s="13">
        <f t="shared" si="78"/>
        <v>0</v>
      </c>
      <c r="Q177" s="13">
        <f t="shared" si="79"/>
        <v>0</v>
      </c>
      <c r="R177" s="35" t="str">
        <f t="shared" si="80"/>
        <v>0</v>
      </c>
      <c r="S177" s="35" t="str">
        <f t="shared" si="81"/>
        <v>0</v>
      </c>
      <c r="T177" s="13">
        <f t="shared" si="82"/>
        <v>0</v>
      </c>
      <c r="U177" s="13">
        <f t="shared" si="83"/>
        <v>0</v>
      </c>
      <c r="V177" s="13">
        <f t="shared" si="84"/>
        <v>0</v>
      </c>
      <c r="W177" s="13">
        <f t="shared" si="85"/>
        <v>0</v>
      </c>
      <c r="X177" s="13">
        <f t="shared" si="86"/>
        <v>0</v>
      </c>
      <c r="Y177" s="35" t="str">
        <f t="shared" si="87"/>
        <v>0</v>
      </c>
      <c r="Z177" s="35" t="str">
        <f t="shared" si="88"/>
        <v>20</v>
      </c>
      <c r="AA177" s="36">
        <v>20</v>
      </c>
      <c r="AB177" s="32">
        <v>168</v>
      </c>
      <c r="AF177" s="49"/>
      <c r="AG177" s="49"/>
    </row>
    <row r="178" spans="1:33" s="14" customFormat="1" x14ac:dyDescent="0.3">
      <c r="A178" s="12">
        <v>89</v>
      </c>
      <c r="B178" s="12" t="s">
        <v>253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34"/>
      <c r="N178" s="12">
        <v>52</v>
      </c>
      <c r="O178" s="13">
        <f t="shared" si="77"/>
        <v>0</v>
      </c>
      <c r="P178" s="13">
        <f t="shared" si="78"/>
        <v>0</v>
      </c>
      <c r="Q178" s="13">
        <f t="shared" si="79"/>
        <v>0</v>
      </c>
      <c r="R178" s="35" t="str">
        <f t="shared" si="80"/>
        <v>0</v>
      </c>
      <c r="S178" s="35" t="str">
        <f t="shared" si="81"/>
        <v>0</v>
      </c>
      <c r="T178" s="13">
        <f t="shared" si="82"/>
        <v>0</v>
      </c>
      <c r="U178" s="13">
        <f t="shared" si="83"/>
        <v>0</v>
      </c>
      <c r="V178" s="13">
        <f t="shared" si="84"/>
        <v>0</v>
      </c>
      <c r="W178" s="13">
        <f t="shared" si="85"/>
        <v>0</v>
      </c>
      <c r="X178" s="13">
        <f t="shared" si="86"/>
        <v>0</v>
      </c>
      <c r="Y178" s="35" t="str">
        <f t="shared" si="87"/>
        <v>0</v>
      </c>
      <c r="Z178" s="35" t="str">
        <f t="shared" si="88"/>
        <v>20</v>
      </c>
      <c r="AA178" s="36">
        <v>20</v>
      </c>
      <c r="AB178" s="39">
        <v>169</v>
      </c>
      <c r="AF178" s="49"/>
      <c r="AG178" s="49"/>
    </row>
    <row r="179" spans="1:33" s="14" customFormat="1" x14ac:dyDescent="0.3">
      <c r="A179" s="12">
        <v>30</v>
      </c>
      <c r="B179" s="12" t="s">
        <v>103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34"/>
      <c r="N179" s="12">
        <v>51</v>
      </c>
      <c r="O179" s="13">
        <f t="shared" si="77"/>
        <v>0</v>
      </c>
      <c r="P179" s="13">
        <f t="shared" si="78"/>
        <v>0</v>
      </c>
      <c r="Q179" s="13">
        <f t="shared" si="79"/>
        <v>0</v>
      </c>
      <c r="R179" s="35" t="str">
        <f t="shared" si="80"/>
        <v>0</v>
      </c>
      <c r="S179" s="35" t="str">
        <f t="shared" si="81"/>
        <v>0</v>
      </c>
      <c r="T179" s="13">
        <f t="shared" si="82"/>
        <v>0</v>
      </c>
      <c r="U179" s="13">
        <f t="shared" si="83"/>
        <v>0</v>
      </c>
      <c r="V179" s="13">
        <f t="shared" si="84"/>
        <v>0</v>
      </c>
      <c r="W179" s="13">
        <f t="shared" si="85"/>
        <v>0</v>
      </c>
      <c r="X179" s="13">
        <f t="shared" si="86"/>
        <v>0</v>
      </c>
      <c r="Y179" s="35" t="str">
        <f t="shared" si="87"/>
        <v>0</v>
      </c>
      <c r="Z179" s="35" t="str">
        <f t="shared" si="88"/>
        <v>20</v>
      </c>
      <c r="AA179" s="36">
        <v>20</v>
      </c>
      <c r="AB179" s="32">
        <v>170</v>
      </c>
      <c r="AF179" s="49"/>
      <c r="AG179" s="49"/>
    </row>
    <row r="180" spans="1:33" s="14" customFormat="1" x14ac:dyDescent="0.3">
      <c r="A180" s="12">
        <v>147</v>
      </c>
      <c r="B180" s="12" t="s">
        <v>87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34"/>
      <c r="N180" s="12">
        <v>51</v>
      </c>
      <c r="O180" s="13">
        <f t="shared" si="77"/>
        <v>0</v>
      </c>
      <c r="P180" s="13">
        <f t="shared" si="78"/>
        <v>0</v>
      </c>
      <c r="Q180" s="13">
        <f t="shared" si="79"/>
        <v>0</v>
      </c>
      <c r="R180" s="35" t="str">
        <f t="shared" si="80"/>
        <v>0</v>
      </c>
      <c r="S180" s="35" t="str">
        <f t="shared" si="81"/>
        <v>0</v>
      </c>
      <c r="T180" s="13">
        <f t="shared" si="82"/>
        <v>0</v>
      </c>
      <c r="U180" s="13">
        <f t="shared" si="83"/>
        <v>0</v>
      </c>
      <c r="V180" s="13">
        <f t="shared" si="84"/>
        <v>0</v>
      </c>
      <c r="W180" s="13">
        <f t="shared" si="85"/>
        <v>0</v>
      </c>
      <c r="X180" s="13">
        <f t="shared" si="86"/>
        <v>0</v>
      </c>
      <c r="Y180" s="35" t="str">
        <f t="shared" si="87"/>
        <v>0</v>
      </c>
      <c r="Z180" s="35" t="str">
        <f t="shared" si="88"/>
        <v>20</v>
      </c>
      <c r="AA180" s="36">
        <v>20</v>
      </c>
      <c r="AB180" s="39">
        <v>171</v>
      </c>
      <c r="AF180" s="49"/>
      <c r="AG180" s="49"/>
    </row>
    <row r="181" spans="1:33" s="14" customFormat="1" x14ac:dyDescent="0.3">
      <c r="A181" s="12">
        <v>27</v>
      </c>
      <c r="B181" s="12" t="s">
        <v>114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34"/>
      <c r="N181" s="12">
        <v>50</v>
      </c>
      <c r="O181" s="13">
        <f t="shared" si="77"/>
        <v>0</v>
      </c>
      <c r="P181" s="13">
        <f t="shared" si="78"/>
        <v>0</v>
      </c>
      <c r="Q181" s="13">
        <f t="shared" si="79"/>
        <v>0</v>
      </c>
      <c r="R181" s="35" t="str">
        <f t="shared" si="80"/>
        <v>0</v>
      </c>
      <c r="S181" s="35" t="str">
        <f t="shared" si="81"/>
        <v>0</v>
      </c>
      <c r="T181" s="13">
        <f t="shared" si="82"/>
        <v>0</v>
      </c>
      <c r="U181" s="13">
        <f t="shared" si="83"/>
        <v>0</v>
      </c>
      <c r="V181" s="13">
        <f t="shared" si="84"/>
        <v>0</v>
      </c>
      <c r="W181" s="13">
        <f t="shared" si="85"/>
        <v>0</v>
      </c>
      <c r="X181" s="13">
        <f t="shared" si="86"/>
        <v>0</v>
      </c>
      <c r="Y181" s="35" t="str">
        <f t="shared" si="87"/>
        <v>0</v>
      </c>
      <c r="Z181" s="35">
        <v>20</v>
      </c>
      <c r="AA181" s="36">
        <v>20</v>
      </c>
      <c r="AB181" s="32">
        <v>172</v>
      </c>
      <c r="AF181" s="49"/>
      <c r="AG181" s="49"/>
    </row>
    <row r="182" spans="1:33" s="14" customFormat="1" x14ac:dyDescent="0.3">
      <c r="A182" s="12">
        <v>4</v>
      </c>
      <c r="B182" s="42">
        <v>641184827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34"/>
      <c r="N182" s="12">
        <v>50</v>
      </c>
      <c r="O182" s="13">
        <f t="shared" ref="O182" si="89">$C182*17</f>
        <v>0</v>
      </c>
      <c r="P182" s="13">
        <f t="shared" ref="P182" si="90">IF($D182&gt;=17,$C182*17,$D182*$C182)</f>
        <v>0</v>
      </c>
      <c r="Q182" s="13">
        <f t="shared" ref="Q182" si="91">$E182*17</f>
        <v>0</v>
      </c>
      <c r="R182" s="35" t="str">
        <f t="shared" ref="R182" si="92">IF($F182&gt;3,20+($F182-3)*10,IF($F182=0,"0",IF($F182&lt;=3,"20","0")))</f>
        <v>0</v>
      </c>
      <c r="S182" s="35" t="str">
        <f t="shared" ref="S182" si="93">IF($G182&gt;3,20+($G182-3)*10,IF($G182=0,"0",IF($G182&lt;=3,"20","0")))</f>
        <v>0</v>
      </c>
      <c r="T182" s="13">
        <f t="shared" ref="T182" si="94">IF($H182&gt;=3,15,0)</f>
        <v>0</v>
      </c>
      <c r="U182" s="13">
        <f t="shared" ref="U182" si="95">IF($I182&gt;=3,15,0)</f>
        <v>0</v>
      </c>
      <c r="V182" s="13">
        <f t="shared" ref="V182" si="96">IF($J182&lt;=2,$J182*5,($J182-2)*10 + (2*5))</f>
        <v>0</v>
      </c>
      <c r="W182" s="13">
        <f t="shared" ref="W182" si="97">$K182*10</f>
        <v>0</v>
      </c>
      <c r="X182" s="13">
        <f t="shared" ref="X182" si="98">$L182*10</f>
        <v>0</v>
      </c>
      <c r="Y182" s="35" t="str">
        <f t="shared" ref="Y182" si="99">IF($M182&lt;50%,"0",IF($M182&lt;60%,"10",IF($M182&lt;67%,"12",IF($M182&lt;70%,"15","17"))))</f>
        <v>0</v>
      </c>
      <c r="Z182" s="35">
        <v>20</v>
      </c>
      <c r="AA182" s="36">
        <v>20</v>
      </c>
      <c r="AB182" s="39">
        <v>173</v>
      </c>
      <c r="AF182" s="49"/>
      <c r="AG182" s="49"/>
    </row>
    <row r="183" spans="1:33" s="14" customFormat="1" x14ac:dyDescent="0.3">
      <c r="A183" s="12">
        <v>172</v>
      </c>
      <c r="B183" s="12" t="s">
        <v>90</v>
      </c>
      <c r="C183" s="12"/>
      <c r="D183" s="12"/>
      <c r="E183" s="12"/>
      <c r="F183" s="12"/>
      <c r="G183" s="12"/>
      <c r="H183" s="12"/>
      <c r="I183" s="12"/>
      <c r="J183" s="12">
        <v>1</v>
      </c>
      <c r="K183" s="12"/>
      <c r="L183" s="12"/>
      <c r="M183" s="34"/>
      <c r="N183" s="12">
        <v>47</v>
      </c>
      <c r="O183" s="13">
        <f t="shared" ref="O183:O188" si="100">$C183*17</f>
        <v>0</v>
      </c>
      <c r="P183" s="13">
        <f t="shared" ref="P183:P188" si="101">IF($D183&gt;=17,$C183*17,$D183*$C183)</f>
        <v>0</v>
      </c>
      <c r="Q183" s="13">
        <f t="shared" ref="Q183:Q188" si="102">$E183*17</f>
        <v>0</v>
      </c>
      <c r="R183" s="35" t="str">
        <f t="shared" ref="R183:R188" si="103">IF($F183&gt;3,20+($F183-3)*10,IF($F183=0,"0",IF($F183&lt;=3,"20","0")))</f>
        <v>0</v>
      </c>
      <c r="S183" s="35" t="str">
        <f t="shared" ref="S183:S188" si="104">IF($G183&gt;3,20+($G183-3)*10,IF($G183=0,"0",IF($G183&lt;=3,"20","0")))</f>
        <v>0</v>
      </c>
      <c r="T183" s="13">
        <f t="shared" ref="T183:T188" si="105">IF($H183&gt;=3,15,0)</f>
        <v>0</v>
      </c>
      <c r="U183" s="13">
        <f t="shared" ref="U183:U188" si="106">IF($I183&gt;=3,15,0)</f>
        <v>0</v>
      </c>
      <c r="V183" s="13">
        <f t="shared" ref="V183:V188" si="107">IF($J183&lt;=2,$J183*5,($J183-2)*10 + (2*5))</f>
        <v>5</v>
      </c>
      <c r="W183" s="13">
        <f t="shared" ref="W183:W188" si="108">$K183*10</f>
        <v>0</v>
      </c>
      <c r="X183" s="13">
        <f t="shared" ref="X183:X188" si="109">$L183*10</f>
        <v>0</v>
      </c>
      <c r="Y183" s="35" t="str">
        <f t="shared" ref="Y183:Y188" si="110">IF($M183&lt;50%,"0",IF($M183&lt;60%,"10",IF($M183&lt;67%,"12",IF($M183&lt;70%,"15","17"))))</f>
        <v>0</v>
      </c>
      <c r="Z183" s="35" t="str">
        <f t="shared" ref="Z183:Z188" si="111">IF($N183=0,"0",IF($N183&lt;=50,"10","20"))</f>
        <v>10</v>
      </c>
      <c r="AA183" s="36">
        <v>15</v>
      </c>
      <c r="AB183" s="32">
        <v>174</v>
      </c>
      <c r="AF183" s="49"/>
      <c r="AG183" s="49"/>
    </row>
    <row r="184" spans="1:33" s="14" customFormat="1" x14ac:dyDescent="0.3">
      <c r="A184" s="12">
        <v>159</v>
      </c>
      <c r="B184" s="12" t="s">
        <v>170</v>
      </c>
      <c r="C184" s="12"/>
      <c r="D184" s="12"/>
      <c r="E184" s="12"/>
      <c r="F184" s="12"/>
      <c r="G184" s="12"/>
      <c r="H184" s="12"/>
      <c r="I184" s="12"/>
      <c r="J184" s="12">
        <v>1</v>
      </c>
      <c r="K184" s="12"/>
      <c r="L184" s="12"/>
      <c r="M184" s="34"/>
      <c r="N184" s="12">
        <v>46</v>
      </c>
      <c r="O184" s="13">
        <f t="shared" si="100"/>
        <v>0</v>
      </c>
      <c r="P184" s="13">
        <f t="shared" si="101"/>
        <v>0</v>
      </c>
      <c r="Q184" s="13">
        <f t="shared" si="102"/>
        <v>0</v>
      </c>
      <c r="R184" s="35" t="str">
        <f t="shared" si="103"/>
        <v>0</v>
      </c>
      <c r="S184" s="35" t="str">
        <f t="shared" si="104"/>
        <v>0</v>
      </c>
      <c r="T184" s="13">
        <f t="shared" si="105"/>
        <v>0</v>
      </c>
      <c r="U184" s="13">
        <f t="shared" si="106"/>
        <v>0</v>
      </c>
      <c r="V184" s="13">
        <f t="shared" si="107"/>
        <v>5</v>
      </c>
      <c r="W184" s="13">
        <f t="shared" si="108"/>
        <v>0</v>
      </c>
      <c r="X184" s="13">
        <f t="shared" si="109"/>
        <v>0</v>
      </c>
      <c r="Y184" s="35" t="str">
        <f t="shared" si="110"/>
        <v>0</v>
      </c>
      <c r="Z184" s="35" t="str">
        <f t="shared" si="111"/>
        <v>10</v>
      </c>
      <c r="AA184" s="36">
        <v>15</v>
      </c>
      <c r="AB184" s="39">
        <v>175</v>
      </c>
      <c r="AF184" s="49"/>
      <c r="AG184" s="49"/>
    </row>
    <row r="185" spans="1:33" s="14" customFormat="1" x14ac:dyDescent="0.3">
      <c r="A185" s="12">
        <v>67</v>
      </c>
      <c r="B185" s="12" t="s">
        <v>199</v>
      </c>
      <c r="C185" s="12"/>
      <c r="D185" s="12"/>
      <c r="E185" s="12"/>
      <c r="F185" s="12"/>
      <c r="G185" s="12"/>
      <c r="H185" s="12"/>
      <c r="I185" s="12"/>
      <c r="J185" s="12">
        <v>1</v>
      </c>
      <c r="K185" s="12"/>
      <c r="L185" s="12"/>
      <c r="M185" s="34"/>
      <c r="N185" s="12">
        <v>43</v>
      </c>
      <c r="O185" s="13">
        <f t="shared" si="100"/>
        <v>0</v>
      </c>
      <c r="P185" s="13">
        <f t="shared" si="101"/>
        <v>0</v>
      </c>
      <c r="Q185" s="13">
        <f t="shared" si="102"/>
        <v>0</v>
      </c>
      <c r="R185" s="35" t="str">
        <f t="shared" si="103"/>
        <v>0</v>
      </c>
      <c r="S185" s="35" t="str">
        <f t="shared" si="104"/>
        <v>0</v>
      </c>
      <c r="T185" s="13">
        <f t="shared" si="105"/>
        <v>0</v>
      </c>
      <c r="U185" s="13">
        <f t="shared" si="106"/>
        <v>0</v>
      </c>
      <c r="V185" s="13">
        <f t="shared" si="107"/>
        <v>5</v>
      </c>
      <c r="W185" s="13">
        <f t="shared" si="108"/>
        <v>0</v>
      </c>
      <c r="X185" s="13">
        <f t="shared" si="109"/>
        <v>0</v>
      </c>
      <c r="Y185" s="35" t="str">
        <f t="shared" si="110"/>
        <v>0</v>
      </c>
      <c r="Z185" s="35" t="str">
        <f t="shared" si="111"/>
        <v>10</v>
      </c>
      <c r="AA185" s="36">
        <v>15</v>
      </c>
      <c r="AB185" s="32">
        <v>176</v>
      </c>
      <c r="AF185" s="49"/>
      <c r="AG185" s="49"/>
    </row>
    <row r="186" spans="1:33" s="14" customFormat="1" x14ac:dyDescent="0.3">
      <c r="A186" s="12">
        <v>167</v>
      </c>
      <c r="B186" s="12" t="s">
        <v>211</v>
      </c>
      <c r="C186" s="12"/>
      <c r="D186" s="12"/>
      <c r="E186" s="12"/>
      <c r="F186" s="12"/>
      <c r="G186" s="12"/>
      <c r="H186" s="12"/>
      <c r="I186" s="12"/>
      <c r="J186" s="12">
        <v>1</v>
      </c>
      <c r="K186" s="12"/>
      <c r="L186" s="12"/>
      <c r="M186" s="34"/>
      <c r="N186" s="12">
        <v>42</v>
      </c>
      <c r="O186" s="13">
        <f t="shared" si="100"/>
        <v>0</v>
      </c>
      <c r="P186" s="13">
        <f t="shared" si="101"/>
        <v>0</v>
      </c>
      <c r="Q186" s="13">
        <f t="shared" si="102"/>
        <v>0</v>
      </c>
      <c r="R186" s="35" t="str">
        <f t="shared" si="103"/>
        <v>0</v>
      </c>
      <c r="S186" s="35" t="str">
        <f t="shared" si="104"/>
        <v>0</v>
      </c>
      <c r="T186" s="13">
        <f t="shared" si="105"/>
        <v>0</v>
      </c>
      <c r="U186" s="13">
        <f t="shared" si="106"/>
        <v>0</v>
      </c>
      <c r="V186" s="13">
        <f t="shared" si="107"/>
        <v>5</v>
      </c>
      <c r="W186" s="13">
        <f t="shared" si="108"/>
        <v>0</v>
      </c>
      <c r="X186" s="13">
        <f t="shared" si="109"/>
        <v>0</v>
      </c>
      <c r="Y186" s="35" t="str">
        <f t="shared" si="110"/>
        <v>0</v>
      </c>
      <c r="Z186" s="35" t="str">
        <f t="shared" si="111"/>
        <v>10</v>
      </c>
      <c r="AA186" s="36">
        <v>15</v>
      </c>
      <c r="AB186" s="39">
        <v>177</v>
      </c>
      <c r="AF186" s="49"/>
      <c r="AG186" s="49"/>
    </row>
    <row r="187" spans="1:33" s="14" customFormat="1" x14ac:dyDescent="0.3">
      <c r="A187" s="12">
        <v>125</v>
      </c>
      <c r="B187" s="12" t="s">
        <v>157</v>
      </c>
      <c r="C187" s="12"/>
      <c r="D187" s="12"/>
      <c r="E187" s="12"/>
      <c r="F187" s="12"/>
      <c r="G187" s="12"/>
      <c r="H187" s="12"/>
      <c r="I187" s="12"/>
      <c r="J187" s="12">
        <v>1</v>
      </c>
      <c r="K187" s="12"/>
      <c r="L187" s="12"/>
      <c r="M187" s="34"/>
      <c r="N187" s="12">
        <v>41</v>
      </c>
      <c r="O187" s="13">
        <f t="shared" si="100"/>
        <v>0</v>
      </c>
      <c r="P187" s="13">
        <f t="shared" si="101"/>
        <v>0</v>
      </c>
      <c r="Q187" s="13">
        <f t="shared" si="102"/>
        <v>0</v>
      </c>
      <c r="R187" s="35" t="str">
        <f t="shared" si="103"/>
        <v>0</v>
      </c>
      <c r="S187" s="35" t="str">
        <f t="shared" si="104"/>
        <v>0</v>
      </c>
      <c r="T187" s="13">
        <f t="shared" si="105"/>
        <v>0</v>
      </c>
      <c r="U187" s="13">
        <f t="shared" si="106"/>
        <v>0</v>
      </c>
      <c r="V187" s="13">
        <f t="shared" si="107"/>
        <v>5</v>
      </c>
      <c r="W187" s="13">
        <f t="shared" si="108"/>
        <v>0</v>
      </c>
      <c r="X187" s="13">
        <f t="shared" si="109"/>
        <v>0</v>
      </c>
      <c r="Y187" s="35" t="str">
        <f t="shared" si="110"/>
        <v>0</v>
      </c>
      <c r="Z187" s="35" t="str">
        <f t="shared" si="111"/>
        <v>10</v>
      </c>
      <c r="AA187" s="36">
        <v>15</v>
      </c>
      <c r="AB187" s="32">
        <v>178</v>
      </c>
      <c r="AF187" s="49"/>
      <c r="AG187" s="49"/>
    </row>
    <row r="188" spans="1:33" s="14" customFormat="1" x14ac:dyDescent="0.3">
      <c r="A188" s="12">
        <v>157</v>
      </c>
      <c r="B188" s="12" t="s">
        <v>240</v>
      </c>
      <c r="C188" s="12"/>
      <c r="D188" s="12"/>
      <c r="E188" s="12"/>
      <c r="F188" s="12"/>
      <c r="G188" s="12"/>
      <c r="H188" s="12"/>
      <c r="I188" s="12"/>
      <c r="J188" s="12">
        <v>1</v>
      </c>
      <c r="K188" s="12"/>
      <c r="L188" s="12"/>
      <c r="M188" s="34"/>
      <c r="N188" s="12">
        <v>41</v>
      </c>
      <c r="O188" s="13">
        <f t="shared" si="100"/>
        <v>0</v>
      </c>
      <c r="P188" s="13">
        <f t="shared" si="101"/>
        <v>0</v>
      </c>
      <c r="Q188" s="13">
        <f t="shared" si="102"/>
        <v>0</v>
      </c>
      <c r="R188" s="35" t="str">
        <f t="shared" si="103"/>
        <v>0</v>
      </c>
      <c r="S188" s="35" t="str">
        <f t="shared" si="104"/>
        <v>0</v>
      </c>
      <c r="T188" s="13">
        <f t="shared" si="105"/>
        <v>0</v>
      </c>
      <c r="U188" s="13">
        <f t="shared" si="106"/>
        <v>0</v>
      </c>
      <c r="V188" s="13">
        <f t="shared" si="107"/>
        <v>5</v>
      </c>
      <c r="W188" s="13">
        <f t="shared" si="108"/>
        <v>0</v>
      </c>
      <c r="X188" s="13">
        <f t="shared" si="109"/>
        <v>0</v>
      </c>
      <c r="Y188" s="35" t="str">
        <f t="shared" si="110"/>
        <v>0</v>
      </c>
      <c r="Z188" s="35" t="str">
        <f t="shared" si="111"/>
        <v>10</v>
      </c>
      <c r="AA188" s="36">
        <v>15</v>
      </c>
      <c r="AB188" s="39">
        <v>179</v>
      </c>
      <c r="AF188" s="49"/>
      <c r="AG188" s="49"/>
    </row>
    <row r="189" spans="1:33" s="14" customFormat="1" x14ac:dyDescent="0.3">
      <c r="A189" s="12">
        <v>5</v>
      </c>
      <c r="B189" s="42">
        <v>644365070</v>
      </c>
      <c r="C189" s="12"/>
      <c r="D189" s="12"/>
      <c r="E189" s="12"/>
      <c r="F189" s="12"/>
      <c r="G189" s="12"/>
      <c r="H189" s="12"/>
      <c r="I189" s="12"/>
      <c r="J189" s="12">
        <v>1</v>
      </c>
      <c r="K189" s="12"/>
      <c r="L189" s="12"/>
      <c r="M189" s="34"/>
      <c r="N189" s="12">
        <v>41</v>
      </c>
      <c r="O189" s="13">
        <f t="shared" ref="O189:O208" si="112">$C189*17</f>
        <v>0</v>
      </c>
      <c r="P189" s="13">
        <f t="shared" ref="P189:P208" si="113">IF($D189&gt;=17,$C189*17,$D189*$C189)</f>
        <v>0</v>
      </c>
      <c r="Q189" s="13">
        <f t="shared" ref="Q189:Q208" si="114">$E189*17</f>
        <v>0</v>
      </c>
      <c r="R189" s="35" t="str">
        <f t="shared" ref="R189:R208" si="115">IF($F189&gt;3,20+($F189-3)*10,IF($F189=0,"0",IF($F189&lt;=3,"20","0")))</f>
        <v>0</v>
      </c>
      <c r="S189" s="35" t="str">
        <f t="shared" ref="S189:S208" si="116">IF($G189&gt;3,20+($G189-3)*10,IF($G189=0,"0",IF($G189&lt;=3,"20","0")))</f>
        <v>0</v>
      </c>
      <c r="T189" s="13">
        <f t="shared" ref="T189:T208" si="117">IF($H189&gt;=3,15,0)</f>
        <v>0</v>
      </c>
      <c r="U189" s="13">
        <f t="shared" ref="U189:U208" si="118">IF($I189&gt;=3,15,0)</f>
        <v>0</v>
      </c>
      <c r="V189" s="13">
        <f t="shared" ref="V189:V208" si="119">IF($J189&lt;=2,$J189*5,($J189-2)*10 + (2*5))</f>
        <v>5</v>
      </c>
      <c r="W189" s="13">
        <f t="shared" ref="W189:W208" si="120">$K189*10</f>
        <v>0</v>
      </c>
      <c r="X189" s="13">
        <f t="shared" ref="X189:X208" si="121">$L189*10</f>
        <v>0</v>
      </c>
      <c r="Y189" s="35" t="str">
        <f t="shared" ref="Y189:Y208" si="122">IF($M189&lt;50%,"0",IF($M189&lt;60%,"10",IF($M189&lt;67%,"12",IF($M189&lt;70%,"15","17"))))</f>
        <v>0</v>
      </c>
      <c r="Z189" s="35" t="str">
        <f t="shared" ref="Z189:Z193" si="123">IF($N189=0,"0",IF($N189&lt;=50,"10","20"))</f>
        <v>10</v>
      </c>
      <c r="AA189" s="36">
        <v>15</v>
      </c>
      <c r="AB189" s="32">
        <v>180</v>
      </c>
      <c r="AF189" s="49"/>
      <c r="AG189" s="49"/>
    </row>
    <row r="190" spans="1:33" s="14" customFormat="1" x14ac:dyDescent="0.3">
      <c r="A190" s="12">
        <v>182</v>
      </c>
      <c r="B190" s="12" t="s">
        <v>261</v>
      </c>
      <c r="C190" s="12"/>
      <c r="D190" s="12"/>
      <c r="E190" s="12"/>
      <c r="F190" s="12"/>
      <c r="G190" s="12"/>
      <c r="H190" s="12"/>
      <c r="I190" s="12"/>
      <c r="J190" s="12">
        <v>1</v>
      </c>
      <c r="K190" s="12"/>
      <c r="L190" s="12"/>
      <c r="M190" s="34"/>
      <c r="N190" s="12">
        <v>36</v>
      </c>
      <c r="O190" s="13">
        <f>$C190*17</f>
        <v>0</v>
      </c>
      <c r="P190" s="13">
        <f>IF($D190&gt;=17,$C190*17,$D190*$C190)</f>
        <v>0</v>
      </c>
      <c r="Q190" s="13">
        <f>$E190*17</f>
        <v>0</v>
      </c>
      <c r="R190" s="35" t="str">
        <f>IF($F190&gt;3,20+($F190-3)*10,IF($F190=0,"0",IF($F190&lt;=3,"20","0")))</f>
        <v>0</v>
      </c>
      <c r="S190" s="35" t="str">
        <f>IF($G190&gt;3,20+($G190-3)*10,IF($G190=0,"0",IF($G190&lt;=3,"20","0")))</f>
        <v>0</v>
      </c>
      <c r="T190" s="13">
        <f>IF($H190&gt;=3,15,0)</f>
        <v>0</v>
      </c>
      <c r="U190" s="13">
        <f>IF($I190&gt;=3,15,0)</f>
        <v>0</v>
      </c>
      <c r="V190" s="13">
        <f>IF($J190&lt;=2,$J190*5,($J190-2)*10 + (2*5))</f>
        <v>5</v>
      </c>
      <c r="W190" s="13">
        <f>$K190*10</f>
        <v>0</v>
      </c>
      <c r="X190" s="13">
        <f>$L190*10</f>
        <v>0</v>
      </c>
      <c r="Y190" s="35" t="str">
        <f>IF($M190&lt;50%,"0",IF($M190&lt;60%,"10",IF($M190&lt;67%,"12",IF($M190&lt;70%,"15","17"))))</f>
        <v>0</v>
      </c>
      <c r="Z190" s="35" t="str">
        <f>IF($N190=0,"0",IF($N190&lt;=50,"10","20"))</f>
        <v>10</v>
      </c>
      <c r="AA190" s="36">
        <v>15</v>
      </c>
      <c r="AB190" s="39">
        <v>181</v>
      </c>
      <c r="AF190" s="49"/>
      <c r="AG190" s="49"/>
    </row>
    <row r="191" spans="1:33" s="14" customFormat="1" x14ac:dyDescent="0.3">
      <c r="A191" s="12">
        <v>69</v>
      </c>
      <c r="B191" s="12" t="s">
        <v>59</v>
      </c>
      <c r="C191" s="12"/>
      <c r="D191" s="12"/>
      <c r="E191" s="12"/>
      <c r="F191" s="12"/>
      <c r="G191" s="12"/>
      <c r="H191" s="12"/>
      <c r="I191" s="12"/>
      <c r="J191" s="12">
        <v>1</v>
      </c>
      <c r="K191" s="12"/>
      <c r="L191" s="12"/>
      <c r="M191" s="34"/>
      <c r="N191" s="12">
        <v>36</v>
      </c>
      <c r="O191" s="13">
        <f t="shared" si="112"/>
        <v>0</v>
      </c>
      <c r="P191" s="13">
        <f t="shared" si="113"/>
        <v>0</v>
      </c>
      <c r="Q191" s="13">
        <f t="shared" si="114"/>
        <v>0</v>
      </c>
      <c r="R191" s="35" t="str">
        <f t="shared" si="115"/>
        <v>0</v>
      </c>
      <c r="S191" s="35" t="str">
        <f t="shared" si="116"/>
        <v>0</v>
      </c>
      <c r="T191" s="13">
        <f t="shared" si="117"/>
        <v>0</v>
      </c>
      <c r="U191" s="13">
        <f t="shared" si="118"/>
        <v>0</v>
      </c>
      <c r="V191" s="13">
        <f t="shared" si="119"/>
        <v>5</v>
      </c>
      <c r="W191" s="13">
        <f t="shared" si="120"/>
        <v>0</v>
      </c>
      <c r="X191" s="13">
        <f t="shared" si="121"/>
        <v>0</v>
      </c>
      <c r="Y191" s="35" t="str">
        <f t="shared" si="122"/>
        <v>0</v>
      </c>
      <c r="Z191" s="35" t="str">
        <f t="shared" si="123"/>
        <v>10</v>
      </c>
      <c r="AA191" s="36">
        <v>15</v>
      </c>
      <c r="AB191" s="32">
        <v>182</v>
      </c>
      <c r="AF191" s="49"/>
      <c r="AG191" s="49"/>
    </row>
    <row r="192" spans="1:33" s="14" customFormat="1" ht="15" customHeight="1" x14ac:dyDescent="0.3">
      <c r="A192" s="12">
        <v>118</v>
      </c>
      <c r="B192" s="12" t="s">
        <v>280</v>
      </c>
      <c r="C192" s="12"/>
      <c r="D192" s="12"/>
      <c r="E192" s="12"/>
      <c r="F192" s="12"/>
      <c r="G192" s="12"/>
      <c r="H192" s="12"/>
      <c r="I192" s="12"/>
      <c r="J192" s="12">
        <v>1</v>
      </c>
      <c r="K192" s="12"/>
      <c r="L192" s="12"/>
      <c r="M192" s="34"/>
      <c r="N192" s="12">
        <v>34</v>
      </c>
      <c r="O192" s="13">
        <f t="shared" si="112"/>
        <v>0</v>
      </c>
      <c r="P192" s="13">
        <f t="shared" si="113"/>
        <v>0</v>
      </c>
      <c r="Q192" s="13">
        <f t="shared" si="114"/>
        <v>0</v>
      </c>
      <c r="R192" s="35" t="str">
        <f t="shared" si="115"/>
        <v>0</v>
      </c>
      <c r="S192" s="35" t="str">
        <f t="shared" si="116"/>
        <v>0</v>
      </c>
      <c r="T192" s="13">
        <f t="shared" si="117"/>
        <v>0</v>
      </c>
      <c r="U192" s="13">
        <f t="shared" si="118"/>
        <v>0</v>
      </c>
      <c r="V192" s="13">
        <f t="shared" si="119"/>
        <v>5</v>
      </c>
      <c r="W192" s="13">
        <f t="shared" si="120"/>
        <v>0</v>
      </c>
      <c r="X192" s="13">
        <f t="shared" si="121"/>
        <v>0</v>
      </c>
      <c r="Y192" s="35" t="str">
        <f t="shared" si="122"/>
        <v>0</v>
      </c>
      <c r="Z192" s="35" t="str">
        <f t="shared" si="123"/>
        <v>10</v>
      </c>
      <c r="AA192" s="36">
        <v>15</v>
      </c>
      <c r="AB192" s="39">
        <v>183</v>
      </c>
      <c r="AF192" s="49"/>
      <c r="AG192" s="49"/>
    </row>
    <row r="193" spans="1:33" s="14" customFormat="1" x14ac:dyDescent="0.3">
      <c r="A193" s="12">
        <v>174</v>
      </c>
      <c r="B193" s="12" t="s">
        <v>108</v>
      </c>
      <c r="C193" s="12"/>
      <c r="D193" s="12"/>
      <c r="E193" s="12"/>
      <c r="F193" s="12"/>
      <c r="G193" s="12"/>
      <c r="H193" s="12"/>
      <c r="I193" s="12"/>
      <c r="J193" s="12">
        <v>1</v>
      </c>
      <c r="K193" s="12"/>
      <c r="L193" s="12"/>
      <c r="M193" s="34"/>
      <c r="N193" s="12">
        <v>30</v>
      </c>
      <c r="O193" s="13">
        <f t="shared" si="112"/>
        <v>0</v>
      </c>
      <c r="P193" s="13">
        <f t="shared" si="113"/>
        <v>0</v>
      </c>
      <c r="Q193" s="13">
        <f t="shared" si="114"/>
        <v>0</v>
      </c>
      <c r="R193" s="35" t="str">
        <f t="shared" si="115"/>
        <v>0</v>
      </c>
      <c r="S193" s="35" t="str">
        <f t="shared" si="116"/>
        <v>0</v>
      </c>
      <c r="T193" s="13">
        <f t="shared" si="117"/>
        <v>0</v>
      </c>
      <c r="U193" s="13">
        <f t="shared" si="118"/>
        <v>0</v>
      </c>
      <c r="V193" s="13">
        <f t="shared" si="119"/>
        <v>5</v>
      </c>
      <c r="W193" s="13">
        <f t="shared" si="120"/>
        <v>0</v>
      </c>
      <c r="X193" s="13">
        <f t="shared" si="121"/>
        <v>0</v>
      </c>
      <c r="Y193" s="35" t="str">
        <f t="shared" si="122"/>
        <v>0</v>
      </c>
      <c r="Z193" s="35" t="str">
        <f t="shared" si="123"/>
        <v>10</v>
      </c>
      <c r="AA193" s="36">
        <v>15</v>
      </c>
      <c r="AB193" s="32">
        <v>184</v>
      </c>
      <c r="AF193" s="49"/>
      <c r="AG193" s="49"/>
    </row>
    <row r="194" spans="1:33" s="14" customFormat="1" x14ac:dyDescent="0.3">
      <c r="A194" s="12">
        <v>83</v>
      </c>
      <c r="B194" s="12" t="s">
        <v>179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34"/>
      <c r="N194" s="12">
        <v>49</v>
      </c>
      <c r="O194" s="13">
        <f t="shared" ref="O194:O206" si="124">$C194*17</f>
        <v>0</v>
      </c>
      <c r="P194" s="13">
        <f t="shared" ref="P194:P206" si="125">IF($D194&gt;=17,$C194*17,$D194*$C194)</f>
        <v>0</v>
      </c>
      <c r="Q194" s="13">
        <f t="shared" ref="Q194:Q206" si="126">$E194*17</f>
        <v>0</v>
      </c>
      <c r="R194" s="35" t="str">
        <f t="shared" ref="R194:R206" si="127">IF($F194&gt;3,20+($F194-3)*10,IF($F194=0,"0",IF($F194&lt;=3,"20","0")))</f>
        <v>0</v>
      </c>
      <c r="S194" s="35" t="str">
        <f t="shared" ref="S194:S206" si="128">IF($G194&gt;3,20+($G194-3)*10,IF($G194=0,"0",IF($G194&lt;=3,"20","0")))</f>
        <v>0</v>
      </c>
      <c r="T194" s="13">
        <f t="shared" ref="T194:T206" si="129">IF($H194&gt;=3,15,0)</f>
        <v>0</v>
      </c>
      <c r="U194" s="13">
        <f t="shared" ref="U194:U206" si="130">IF($I194&gt;=3,15,0)</f>
        <v>0</v>
      </c>
      <c r="V194" s="13">
        <f t="shared" ref="V194:V206" si="131">IF($J194&lt;=2,$J194*5,($J194-2)*10 + (2*5))</f>
        <v>0</v>
      </c>
      <c r="W194" s="13">
        <f t="shared" ref="W194:W206" si="132">$K194*10</f>
        <v>0</v>
      </c>
      <c r="X194" s="13">
        <f t="shared" ref="X194:X206" si="133">$L194*10</f>
        <v>0</v>
      </c>
      <c r="Y194" s="35" t="str">
        <f t="shared" ref="Y194:Y206" si="134">IF($M194&lt;50%,"0",IF($M194&lt;60%,"10",IF($M194&lt;67%,"12",IF($M194&lt;70%,"15","17"))))</f>
        <v>0</v>
      </c>
      <c r="Z194" s="35" t="str">
        <f t="shared" ref="Z194:Z207" si="135">IF($N194=0,"0",IF($N194&lt;=50,"10","20"))</f>
        <v>10</v>
      </c>
      <c r="AA194" s="36">
        <v>10</v>
      </c>
      <c r="AB194" s="39">
        <v>185</v>
      </c>
      <c r="AF194" s="49"/>
      <c r="AG194" s="49"/>
    </row>
    <row r="195" spans="1:33" s="14" customFormat="1" x14ac:dyDescent="0.3">
      <c r="A195" s="12">
        <v>161</v>
      </c>
      <c r="B195" s="12" t="s">
        <v>272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34"/>
      <c r="N195" s="12">
        <v>48</v>
      </c>
      <c r="O195" s="13">
        <f t="shared" si="124"/>
        <v>0</v>
      </c>
      <c r="P195" s="13">
        <f t="shared" si="125"/>
        <v>0</v>
      </c>
      <c r="Q195" s="13">
        <f t="shared" si="126"/>
        <v>0</v>
      </c>
      <c r="R195" s="35" t="str">
        <f t="shared" si="127"/>
        <v>0</v>
      </c>
      <c r="S195" s="35" t="str">
        <f t="shared" si="128"/>
        <v>0</v>
      </c>
      <c r="T195" s="13">
        <f t="shared" si="129"/>
        <v>0</v>
      </c>
      <c r="U195" s="13">
        <f t="shared" si="130"/>
        <v>0</v>
      </c>
      <c r="V195" s="13">
        <f t="shared" si="131"/>
        <v>0</v>
      </c>
      <c r="W195" s="13">
        <f t="shared" si="132"/>
        <v>0</v>
      </c>
      <c r="X195" s="13">
        <f t="shared" si="133"/>
        <v>0</v>
      </c>
      <c r="Y195" s="35" t="str">
        <f t="shared" si="134"/>
        <v>0</v>
      </c>
      <c r="Z195" s="35" t="str">
        <f t="shared" si="135"/>
        <v>10</v>
      </c>
      <c r="AA195" s="36">
        <v>10</v>
      </c>
      <c r="AB195" s="32">
        <v>186</v>
      </c>
      <c r="AF195" s="49"/>
      <c r="AG195" s="49"/>
    </row>
    <row r="196" spans="1:33" s="14" customFormat="1" x14ac:dyDescent="0.3">
      <c r="A196" s="12">
        <v>70</v>
      </c>
      <c r="B196" s="12" t="s">
        <v>232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34"/>
      <c r="N196" s="12">
        <v>48</v>
      </c>
      <c r="O196" s="13">
        <f t="shared" si="124"/>
        <v>0</v>
      </c>
      <c r="P196" s="13">
        <f t="shared" si="125"/>
        <v>0</v>
      </c>
      <c r="Q196" s="13">
        <f t="shared" si="126"/>
        <v>0</v>
      </c>
      <c r="R196" s="35" t="str">
        <f t="shared" si="127"/>
        <v>0</v>
      </c>
      <c r="S196" s="35" t="str">
        <f t="shared" si="128"/>
        <v>0</v>
      </c>
      <c r="T196" s="13">
        <f t="shared" si="129"/>
        <v>0</v>
      </c>
      <c r="U196" s="13">
        <f t="shared" si="130"/>
        <v>0</v>
      </c>
      <c r="V196" s="13">
        <f t="shared" si="131"/>
        <v>0</v>
      </c>
      <c r="W196" s="13">
        <f t="shared" si="132"/>
        <v>0</v>
      </c>
      <c r="X196" s="13">
        <f t="shared" si="133"/>
        <v>0</v>
      </c>
      <c r="Y196" s="35" t="str">
        <f t="shared" si="134"/>
        <v>0</v>
      </c>
      <c r="Z196" s="35" t="str">
        <f t="shared" si="135"/>
        <v>10</v>
      </c>
      <c r="AA196" s="36">
        <v>10</v>
      </c>
      <c r="AB196" s="39">
        <v>187</v>
      </c>
      <c r="AF196" s="49"/>
      <c r="AG196" s="49"/>
    </row>
    <row r="197" spans="1:33" s="8" customFormat="1" x14ac:dyDescent="0.3">
      <c r="A197" s="24">
        <v>141</v>
      </c>
      <c r="B197" s="24" t="s">
        <v>233</v>
      </c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5"/>
      <c r="N197" s="24">
        <v>47</v>
      </c>
      <c r="O197" s="26">
        <f t="shared" si="124"/>
        <v>0</v>
      </c>
      <c r="P197" s="26">
        <f t="shared" si="125"/>
        <v>0</v>
      </c>
      <c r="Q197" s="26">
        <f t="shared" si="126"/>
        <v>0</v>
      </c>
      <c r="R197" s="27" t="str">
        <f t="shared" si="127"/>
        <v>0</v>
      </c>
      <c r="S197" s="27" t="str">
        <f t="shared" si="128"/>
        <v>0</v>
      </c>
      <c r="T197" s="26">
        <f t="shared" si="129"/>
        <v>0</v>
      </c>
      <c r="U197" s="26">
        <f t="shared" si="130"/>
        <v>0</v>
      </c>
      <c r="V197" s="26">
        <f t="shared" si="131"/>
        <v>0</v>
      </c>
      <c r="W197" s="26">
        <f t="shared" si="132"/>
        <v>0</v>
      </c>
      <c r="X197" s="26">
        <f t="shared" si="133"/>
        <v>0</v>
      </c>
      <c r="Y197" s="27" t="str">
        <f t="shared" si="134"/>
        <v>0</v>
      </c>
      <c r="Z197" s="27" t="str">
        <f t="shared" si="135"/>
        <v>10</v>
      </c>
      <c r="AA197" s="28">
        <v>10</v>
      </c>
      <c r="AB197" s="32">
        <v>188</v>
      </c>
      <c r="AF197" s="51"/>
      <c r="AG197" s="51"/>
    </row>
    <row r="198" spans="1:33" s="8" customFormat="1" x14ac:dyDescent="0.3">
      <c r="A198" s="24">
        <v>60</v>
      </c>
      <c r="B198" s="24" t="s">
        <v>152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5"/>
      <c r="N198" s="24">
        <v>47</v>
      </c>
      <c r="O198" s="26">
        <f t="shared" si="124"/>
        <v>0</v>
      </c>
      <c r="P198" s="26">
        <f t="shared" si="125"/>
        <v>0</v>
      </c>
      <c r="Q198" s="26">
        <f t="shared" si="126"/>
        <v>0</v>
      </c>
      <c r="R198" s="27" t="str">
        <f t="shared" si="127"/>
        <v>0</v>
      </c>
      <c r="S198" s="27" t="str">
        <f t="shared" si="128"/>
        <v>0</v>
      </c>
      <c r="T198" s="26">
        <f t="shared" si="129"/>
        <v>0</v>
      </c>
      <c r="U198" s="26">
        <f t="shared" si="130"/>
        <v>0</v>
      </c>
      <c r="V198" s="26">
        <f t="shared" si="131"/>
        <v>0</v>
      </c>
      <c r="W198" s="26">
        <f t="shared" si="132"/>
        <v>0</v>
      </c>
      <c r="X198" s="26">
        <f t="shared" si="133"/>
        <v>0</v>
      </c>
      <c r="Y198" s="27" t="str">
        <f t="shared" si="134"/>
        <v>0</v>
      </c>
      <c r="Z198" s="27" t="str">
        <f t="shared" si="135"/>
        <v>10</v>
      </c>
      <c r="AA198" s="28">
        <v>10</v>
      </c>
      <c r="AB198" s="29">
        <v>189</v>
      </c>
      <c r="AF198" s="51"/>
      <c r="AG198" s="51"/>
    </row>
    <row r="199" spans="1:33" s="8" customFormat="1" x14ac:dyDescent="0.3">
      <c r="A199" s="24">
        <v>41</v>
      </c>
      <c r="B199" s="12" t="s">
        <v>164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34"/>
      <c r="N199" s="12">
        <v>46</v>
      </c>
      <c r="O199" s="13">
        <f t="shared" si="124"/>
        <v>0</v>
      </c>
      <c r="P199" s="13">
        <f t="shared" si="125"/>
        <v>0</v>
      </c>
      <c r="Q199" s="13">
        <f t="shared" si="126"/>
        <v>0</v>
      </c>
      <c r="R199" s="35" t="str">
        <f t="shared" si="127"/>
        <v>0</v>
      </c>
      <c r="S199" s="35" t="str">
        <f t="shared" si="128"/>
        <v>0</v>
      </c>
      <c r="T199" s="13">
        <f t="shared" si="129"/>
        <v>0</v>
      </c>
      <c r="U199" s="13">
        <f t="shared" si="130"/>
        <v>0</v>
      </c>
      <c r="V199" s="13">
        <f t="shared" si="131"/>
        <v>0</v>
      </c>
      <c r="W199" s="13">
        <f t="shared" si="132"/>
        <v>0</v>
      </c>
      <c r="X199" s="13">
        <f t="shared" si="133"/>
        <v>0</v>
      </c>
      <c r="Y199" s="35" t="str">
        <f t="shared" si="134"/>
        <v>0</v>
      </c>
      <c r="Z199" s="35" t="str">
        <f t="shared" si="135"/>
        <v>10</v>
      </c>
      <c r="AA199" s="36">
        <v>10</v>
      </c>
      <c r="AB199" s="32">
        <v>190</v>
      </c>
      <c r="AF199" s="51"/>
      <c r="AG199" s="51"/>
    </row>
    <row r="200" spans="1:33" s="8" customFormat="1" x14ac:dyDescent="0.3">
      <c r="A200" s="24">
        <v>16</v>
      </c>
      <c r="B200" s="24" t="s">
        <v>220</v>
      </c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5"/>
      <c r="N200" s="24">
        <v>46</v>
      </c>
      <c r="O200" s="26">
        <f t="shared" si="124"/>
        <v>0</v>
      </c>
      <c r="P200" s="26">
        <f t="shared" si="125"/>
        <v>0</v>
      </c>
      <c r="Q200" s="26">
        <f t="shared" si="126"/>
        <v>0</v>
      </c>
      <c r="R200" s="27" t="str">
        <f t="shared" si="127"/>
        <v>0</v>
      </c>
      <c r="S200" s="27" t="str">
        <f t="shared" si="128"/>
        <v>0</v>
      </c>
      <c r="T200" s="26">
        <f t="shared" si="129"/>
        <v>0</v>
      </c>
      <c r="U200" s="26">
        <f t="shared" si="130"/>
        <v>0</v>
      </c>
      <c r="V200" s="26">
        <f t="shared" si="131"/>
        <v>0</v>
      </c>
      <c r="W200" s="26">
        <f t="shared" si="132"/>
        <v>0</v>
      </c>
      <c r="X200" s="26">
        <f t="shared" si="133"/>
        <v>0</v>
      </c>
      <c r="Y200" s="27" t="str">
        <f t="shared" si="134"/>
        <v>0</v>
      </c>
      <c r="Z200" s="27" t="str">
        <f t="shared" si="135"/>
        <v>10</v>
      </c>
      <c r="AA200" s="28">
        <v>10</v>
      </c>
      <c r="AB200" s="29">
        <v>191</v>
      </c>
      <c r="AF200" s="51"/>
      <c r="AG200" s="51"/>
    </row>
    <row r="201" spans="1:33" s="8" customFormat="1" ht="16.2" customHeight="1" x14ac:dyDescent="0.3">
      <c r="A201" s="24">
        <v>198</v>
      </c>
      <c r="B201" s="24" t="s">
        <v>212</v>
      </c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5"/>
      <c r="N201" s="24">
        <v>45</v>
      </c>
      <c r="O201" s="26">
        <f t="shared" si="124"/>
        <v>0</v>
      </c>
      <c r="P201" s="26">
        <f t="shared" si="125"/>
        <v>0</v>
      </c>
      <c r="Q201" s="26">
        <f t="shared" si="126"/>
        <v>0</v>
      </c>
      <c r="R201" s="27" t="str">
        <f t="shared" si="127"/>
        <v>0</v>
      </c>
      <c r="S201" s="27" t="str">
        <f t="shared" si="128"/>
        <v>0</v>
      </c>
      <c r="T201" s="26">
        <f t="shared" si="129"/>
        <v>0</v>
      </c>
      <c r="U201" s="26">
        <f t="shared" si="130"/>
        <v>0</v>
      </c>
      <c r="V201" s="26">
        <f t="shared" si="131"/>
        <v>0</v>
      </c>
      <c r="W201" s="26">
        <f t="shared" si="132"/>
        <v>0</v>
      </c>
      <c r="X201" s="26">
        <f t="shared" si="133"/>
        <v>0</v>
      </c>
      <c r="Y201" s="27" t="str">
        <f t="shared" si="134"/>
        <v>0</v>
      </c>
      <c r="Z201" s="27" t="str">
        <f t="shared" si="135"/>
        <v>10</v>
      </c>
      <c r="AA201" s="28">
        <v>10</v>
      </c>
      <c r="AB201" s="32">
        <v>192</v>
      </c>
      <c r="AF201" s="51"/>
      <c r="AG201" s="51"/>
    </row>
    <row r="202" spans="1:33" s="8" customFormat="1" x14ac:dyDescent="0.3">
      <c r="A202" s="24">
        <v>127</v>
      </c>
      <c r="B202" s="24" t="s">
        <v>281</v>
      </c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5"/>
      <c r="N202" s="24">
        <v>45</v>
      </c>
      <c r="O202" s="26">
        <f t="shared" si="124"/>
        <v>0</v>
      </c>
      <c r="P202" s="26">
        <f t="shared" si="125"/>
        <v>0</v>
      </c>
      <c r="Q202" s="26">
        <f t="shared" si="126"/>
        <v>0</v>
      </c>
      <c r="R202" s="27" t="str">
        <f t="shared" si="127"/>
        <v>0</v>
      </c>
      <c r="S202" s="27" t="str">
        <f t="shared" si="128"/>
        <v>0</v>
      </c>
      <c r="T202" s="26">
        <f t="shared" si="129"/>
        <v>0</v>
      </c>
      <c r="U202" s="26">
        <f t="shared" si="130"/>
        <v>0</v>
      </c>
      <c r="V202" s="26">
        <f t="shared" si="131"/>
        <v>0</v>
      </c>
      <c r="W202" s="26">
        <f t="shared" si="132"/>
        <v>0</v>
      </c>
      <c r="X202" s="26">
        <f t="shared" si="133"/>
        <v>0</v>
      </c>
      <c r="Y202" s="27" t="str">
        <f t="shared" si="134"/>
        <v>0</v>
      </c>
      <c r="Z202" s="27" t="str">
        <f t="shared" si="135"/>
        <v>10</v>
      </c>
      <c r="AA202" s="28">
        <v>10</v>
      </c>
      <c r="AB202" s="29">
        <v>193</v>
      </c>
      <c r="AF202" s="51"/>
      <c r="AG202" s="51"/>
    </row>
    <row r="203" spans="1:33" s="8" customFormat="1" x14ac:dyDescent="0.3">
      <c r="A203" s="24">
        <v>59</v>
      </c>
      <c r="B203" s="24" t="s">
        <v>55</v>
      </c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5"/>
      <c r="N203" s="24">
        <v>43</v>
      </c>
      <c r="O203" s="26">
        <f t="shared" si="124"/>
        <v>0</v>
      </c>
      <c r="P203" s="26">
        <f t="shared" si="125"/>
        <v>0</v>
      </c>
      <c r="Q203" s="26">
        <f t="shared" si="126"/>
        <v>0</v>
      </c>
      <c r="R203" s="27" t="str">
        <f t="shared" si="127"/>
        <v>0</v>
      </c>
      <c r="S203" s="27" t="str">
        <f t="shared" si="128"/>
        <v>0</v>
      </c>
      <c r="T203" s="26">
        <f t="shared" si="129"/>
        <v>0</v>
      </c>
      <c r="U203" s="26">
        <f t="shared" si="130"/>
        <v>0</v>
      </c>
      <c r="V203" s="26">
        <f t="shared" si="131"/>
        <v>0</v>
      </c>
      <c r="W203" s="26">
        <f t="shared" si="132"/>
        <v>0</v>
      </c>
      <c r="X203" s="26">
        <f t="shared" si="133"/>
        <v>0</v>
      </c>
      <c r="Y203" s="27" t="str">
        <f t="shared" si="134"/>
        <v>0</v>
      </c>
      <c r="Z203" s="27" t="str">
        <f t="shared" si="135"/>
        <v>10</v>
      </c>
      <c r="AA203" s="28">
        <v>10</v>
      </c>
      <c r="AB203" s="32">
        <v>194</v>
      </c>
      <c r="AF203" s="51"/>
      <c r="AG203" s="51"/>
    </row>
    <row r="204" spans="1:33" s="8" customFormat="1" ht="16.2" customHeight="1" x14ac:dyDescent="0.3">
      <c r="A204" s="24">
        <v>132</v>
      </c>
      <c r="B204" s="24" t="s">
        <v>255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5"/>
      <c r="N204" s="24">
        <v>43</v>
      </c>
      <c r="O204" s="26">
        <f t="shared" si="124"/>
        <v>0</v>
      </c>
      <c r="P204" s="26">
        <f t="shared" si="125"/>
        <v>0</v>
      </c>
      <c r="Q204" s="26">
        <f t="shared" si="126"/>
        <v>0</v>
      </c>
      <c r="R204" s="27" t="str">
        <f t="shared" si="127"/>
        <v>0</v>
      </c>
      <c r="S204" s="27" t="str">
        <f t="shared" si="128"/>
        <v>0</v>
      </c>
      <c r="T204" s="26">
        <f t="shared" si="129"/>
        <v>0</v>
      </c>
      <c r="U204" s="26">
        <f t="shared" si="130"/>
        <v>0</v>
      </c>
      <c r="V204" s="26">
        <f t="shared" si="131"/>
        <v>0</v>
      </c>
      <c r="W204" s="26">
        <f t="shared" si="132"/>
        <v>0</v>
      </c>
      <c r="X204" s="26">
        <f t="shared" si="133"/>
        <v>0</v>
      </c>
      <c r="Y204" s="27" t="str">
        <f t="shared" si="134"/>
        <v>0</v>
      </c>
      <c r="Z204" s="27" t="str">
        <f t="shared" si="135"/>
        <v>10</v>
      </c>
      <c r="AA204" s="28">
        <v>10</v>
      </c>
      <c r="AB204" s="29">
        <v>195</v>
      </c>
      <c r="AF204" s="51"/>
      <c r="AG204" s="51"/>
    </row>
    <row r="205" spans="1:33" s="14" customFormat="1" x14ac:dyDescent="0.3">
      <c r="A205" s="12">
        <v>207</v>
      </c>
      <c r="B205" s="12" t="s">
        <v>100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34"/>
      <c r="N205" s="12">
        <v>43</v>
      </c>
      <c r="O205" s="13">
        <f t="shared" si="124"/>
        <v>0</v>
      </c>
      <c r="P205" s="13">
        <f t="shared" si="125"/>
        <v>0</v>
      </c>
      <c r="Q205" s="13">
        <f t="shared" si="126"/>
        <v>0</v>
      </c>
      <c r="R205" s="35" t="str">
        <f t="shared" si="127"/>
        <v>0</v>
      </c>
      <c r="S205" s="35" t="str">
        <f t="shared" si="128"/>
        <v>0</v>
      </c>
      <c r="T205" s="13">
        <f t="shared" si="129"/>
        <v>0</v>
      </c>
      <c r="U205" s="13">
        <f t="shared" si="130"/>
        <v>0</v>
      </c>
      <c r="V205" s="13">
        <f t="shared" si="131"/>
        <v>0</v>
      </c>
      <c r="W205" s="13">
        <f t="shared" si="132"/>
        <v>0</v>
      </c>
      <c r="X205" s="13">
        <f t="shared" si="133"/>
        <v>0</v>
      </c>
      <c r="Y205" s="35" t="str">
        <f t="shared" si="134"/>
        <v>0</v>
      </c>
      <c r="Z205" s="35" t="str">
        <f t="shared" si="135"/>
        <v>10</v>
      </c>
      <c r="AA205" s="36">
        <v>10</v>
      </c>
      <c r="AB205" s="32">
        <v>196</v>
      </c>
      <c r="AF205" s="49"/>
      <c r="AG205" s="49"/>
    </row>
    <row r="206" spans="1:33" s="8" customFormat="1" x14ac:dyDescent="0.3">
      <c r="A206" s="24">
        <v>90</v>
      </c>
      <c r="B206" s="24" t="s">
        <v>209</v>
      </c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5"/>
      <c r="N206" s="24">
        <v>42</v>
      </c>
      <c r="O206" s="26">
        <f t="shared" si="124"/>
        <v>0</v>
      </c>
      <c r="P206" s="26">
        <f t="shared" si="125"/>
        <v>0</v>
      </c>
      <c r="Q206" s="26">
        <f t="shared" si="126"/>
        <v>0</v>
      </c>
      <c r="R206" s="27" t="str">
        <f t="shared" si="127"/>
        <v>0</v>
      </c>
      <c r="S206" s="27" t="str">
        <f t="shared" si="128"/>
        <v>0</v>
      </c>
      <c r="T206" s="26">
        <f t="shared" si="129"/>
        <v>0</v>
      </c>
      <c r="U206" s="26">
        <f t="shared" si="130"/>
        <v>0</v>
      </c>
      <c r="V206" s="26">
        <f t="shared" si="131"/>
        <v>0</v>
      </c>
      <c r="W206" s="26">
        <f t="shared" si="132"/>
        <v>0</v>
      </c>
      <c r="X206" s="26">
        <f t="shared" si="133"/>
        <v>0</v>
      </c>
      <c r="Y206" s="27" t="str">
        <f t="shared" si="134"/>
        <v>0</v>
      </c>
      <c r="Z206" s="27" t="str">
        <f t="shared" si="135"/>
        <v>10</v>
      </c>
      <c r="AA206" s="28">
        <v>10</v>
      </c>
      <c r="AB206" s="29">
        <v>197</v>
      </c>
      <c r="AF206" s="51"/>
      <c r="AG206" s="51"/>
    </row>
    <row r="207" spans="1:33" s="8" customFormat="1" x14ac:dyDescent="0.3">
      <c r="A207" s="24">
        <v>78</v>
      </c>
      <c r="B207" s="24" t="s">
        <v>251</v>
      </c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5"/>
      <c r="N207" s="24">
        <v>42</v>
      </c>
      <c r="O207" s="26"/>
      <c r="P207" s="26"/>
      <c r="Q207" s="26"/>
      <c r="R207" s="27"/>
      <c r="S207" s="27"/>
      <c r="T207" s="26"/>
      <c r="U207" s="26"/>
      <c r="V207" s="26"/>
      <c r="W207" s="26"/>
      <c r="X207" s="26"/>
      <c r="Y207" s="27"/>
      <c r="Z207" s="27" t="str">
        <f t="shared" si="135"/>
        <v>10</v>
      </c>
      <c r="AA207" s="28">
        <v>10</v>
      </c>
      <c r="AB207" s="32">
        <v>198</v>
      </c>
      <c r="AF207" s="51"/>
      <c r="AG207" s="51"/>
    </row>
    <row r="208" spans="1:33" s="8" customFormat="1" x14ac:dyDescent="0.3">
      <c r="A208" s="24">
        <v>22</v>
      </c>
      <c r="B208" s="24" t="s">
        <v>155</v>
      </c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5"/>
      <c r="N208" s="24">
        <v>41</v>
      </c>
      <c r="O208" s="26">
        <f t="shared" si="112"/>
        <v>0</v>
      </c>
      <c r="P208" s="26">
        <f t="shared" si="113"/>
        <v>0</v>
      </c>
      <c r="Q208" s="26">
        <f t="shared" si="114"/>
        <v>0</v>
      </c>
      <c r="R208" s="27" t="str">
        <f t="shared" si="115"/>
        <v>0</v>
      </c>
      <c r="S208" s="27" t="str">
        <f t="shared" si="116"/>
        <v>0</v>
      </c>
      <c r="T208" s="26">
        <f t="shared" si="117"/>
        <v>0</v>
      </c>
      <c r="U208" s="26">
        <f t="shared" si="118"/>
        <v>0</v>
      </c>
      <c r="V208" s="26">
        <f t="shared" si="119"/>
        <v>0</v>
      </c>
      <c r="W208" s="26">
        <f t="shared" si="120"/>
        <v>0</v>
      </c>
      <c r="X208" s="26">
        <f t="shared" si="121"/>
        <v>0</v>
      </c>
      <c r="Y208" s="27" t="str">
        <f t="shared" si="122"/>
        <v>0</v>
      </c>
      <c r="Z208" s="27" t="str">
        <f t="shared" ref="Z208:Z222" si="136">IF($N208=0,"0",IF($N208&lt;=50,"10","20"))</f>
        <v>10</v>
      </c>
      <c r="AA208" s="28">
        <v>10</v>
      </c>
      <c r="AB208" s="29">
        <v>199</v>
      </c>
      <c r="AF208" s="51"/>
      <c r="AG208" s="51"/>
    </row>
    <row r="209" spans="1:33" s="8" customFormat="1" x14ac:dyDescent="0.3">
      <c r="A209" s="24">
        <v>179</v>
      </c>
      <c r="B209" s="24" t="s">
        <v>260</v>
      </c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5"/>
      <c r="N209" s="24">
        <v>40</v>
      </c>
      <c r="O209" s="26">
        <f>$C209*17</f>
        <v>0</v>
      </c>
      <c r="P209" s="26">
        <f>IF($D209&gt;=17,$C209*17,$D209*$C209)</f>
        <v>0</v>
      </c>
      <c r="Q209" s="26">
        <f>$E209*17</f>
        <v>0</v>
      </c>
      <c r="R209" s="27" t="str">
        <f>IF($F209&gt;3,20+($F209-3)*10,IF($F209=0,"0",IF($F209&lt;=3,"20","0")))</f>
        <v>0</v>
      </c>
      <c r="S209" s="27" t="str">
        <f>IF($G209&gt;3,20+($G209-3)*10,IF($G209=0,"0",IF($G209&lt;=3,"20","0")))</f>
        <v>0</v>
      </c>
      <c r="T209" s="26">
        <f>IF($H209&gt;=3,15,0)</f>
        <v>0</v>
      </c>
      <c r="U209" s="26">
        <f>IF($I209&gt;=3,15,0)</f>
        <v>0</v>
      </c>
      <c r="V209" s="26">
        <f>IF($J209&lt;=2,$J209*5,($J209-2)*10 + (2*5))</f>
        <v>0</v>
      </c>
      <c r="W209" s="26">
        <f>$K209*10</f>
        <v>0</v>
      </c>
      <c r="X209" s="26">
        <f>$L209*10</f>
        <v>0</v>
      </c>
      <c r="Y209" s="27" t="str">
        <f>IF($M209&lt;50%,"0",IF($M209&lt;60%,"10",IF($M209&lt;67%,"12",IF($M209&lt;70%,"15","17"))))</f>
        <v>0</v>
      </c>
      <c r="Z209" s="27" t="str">
        <f>IF($N209=0,"0",IF($N209&lt;=50,"10","20"))</f>
        <v>10</v>
      </c>
      <c r="AA209" s="28">
        <v>10</v>
      </c>
      <c r="AB209" s="32">
        <v>200</v>
      </c>
      <c r="AF209" s="51"/>
      <c r="AG209" s="51"/>
    </row>
    <row r="210" spans="1:33" s="8" customFormat="1" x14ac:dyDescent="0.3">
      <c r="A210" s="24">
        <v>91</v>
      </c>
      <c r="B210" s="24" t="s">
        <v>167</v>
      </c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5"/>
      <c r="N210" s="24">
        <v>38</v>
      </c>
      <c r="O210" s="26"/>
      <c r="P210" s="26"/>
      <c r="Q210" s="26">
        <f t="shared" ref="Q210:Q215" si="137">$E210*17</f>
        <v>0</v>
      </c>
      <c r="R210" s="27" t="str">
        <f t="shared" ref="R210:R215" si="138">IF($F210&gt;3,20+($F210-3)*10,IF($F210=0,"0",IF($F210&lt;=3,"20","0")))</f>
        <v>0</v>
      </c>
      <c r="S210" s="27" t="str">
        <f t="shared" ref="S210:S215" si="139">IF($G210&gt;3,20+($G210-3)*10,IF($G210=0,"0",IF($G210&lt;=3,"20","0")))</f>
        <v>0</v>
      </c>
      <c r="T210" s="26">
        <f t="shared" ref="T210:T215" si="140">IF($H210&gt;=3,15,0)</f>
        <v>0</v>
      </c>
      <c r="U210" s="26">
        <f t="shared" ref="U210:U215" si="141">IF($I210&gt;=3,15,0)</f>
        <v>0</v>
      </c>
      <c r="V210" s="26">
        <f t="shared" ref="V210:V215" si="142">IF($J210&lt;=2,$J210*5,($J210-2)*10 + (2*5))</f>
        <v>0</v>
      </c>
      <c r="W210" s="26">
        <f t="shared" ref="W210:W215" si="143">$K210*10</f>
        <v>0</v>
      </c>
      <c r="X210" s="26">
        <f t="shared" ref="X210:X215" si="144">$L210*10</f>
        <v>0</v>
      </c>
      <c r="Y210" s="27" t="str">
        <f t="shared" ref="Y210:Y215" si="145">IF($M210&lt;50%,"0",IF($M210&lt;60%,"10",IF($M210&lt;67%,"12",IF($M210&lt;70%,"15","17"))))</f>
        <v>0</v>
      </c>
      <c r="Z210" s="27" t="str">
        <f t="shared" si="136"/>
        <v>10</v>
      </c>
      <c r="AA210" s="28">
        <v>10</v>
      </c>
      <c r="AB210" s="29">
        <v>201</v>
      </c>
      <c r="AF210" s="51"/>
      <c r="AG210" s="51"/>
    </row>
    <row r="211" spans="1:33" s="19" customFormat="1" x14ac:dyDescent="0.3">
      <c r="A211" s="22">
        <v>104</v>
      </c>
      <c r="B211" s="22" t="s">
        <v>236</v>
      </c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43"/>
      <c r="N211" s="22">
        <v>37</v>
      </c>
      <c r="O211" s="26">
        <f t="shared" ref="O211:O219" si="146">$C211*17</f>
        <v>0</v>
      </c>
      <c r="P211" s="26">
        <f t="shared" ref="P211:P219" si="147">IF($D211&gt;=17,$C211*17,$D211*$C211)</f>
        <v>0</v>
      </c>
      <c r="Q211" s="26">
        <f>$E211*17</f>
        <v>0</v>
      </c>
      <c r="R211" s="27" t="str">
        <f>IF($F211&gt;3,20+($F211-3)*10,IF($F211=0,"0",IF($F211&lt;=3,"20","0")))</f>
        <v>0</v>
      </c>
      <c r="S211" s="27" t="str">
        <f>IF($G211&gt;3,20+($G211-3)*10,IF($G211=0,"0",IF($G211&lt;=3,"20","0")))</f>
        <v>0</v>
      </c>
      <c r="T211" s="26">
        <f>IF($H211&gt;=3,15,0)</f>
        <v>0</v>
      </c>
      <c r="U211" s="26">
        <f>IF($I211&gt;=3,15,0)</f>
        <v>0</v>
      </c>
      <c r="V211" s="26">
        <f>IF($J211&lt;=2,$J211*5,($J211-2)*10 + (2*5))</f>
        <v>0</v>
      </c>
      <c r="W211" s="26">
        <f>$K211*10</f>
        <v>0</v>
      </c>
      <c r="X211" s="26">
        <f>$L211*10</f>
        <v>0</v>
      </c>
      <c r="Y211" s="27" t="str">
        <f>IF($M211&lt;50%,"0",IF($M211&lt;60%,"10",IF($M211&lt;67%,"12",IF($M211&lt;70%,"15","17"))))</f>
        <v>0</v>
      </c>
      <c r="Z211" s="27" t="str">
        <f>IF($N211=0,"0",IF($N211&lt;=50,"10","20"))</f>
        <v>10</v>
      </c>
      <c r="AA211" s="28">
        <v>10</v>
      </c>
      <c r="AB211" s="32">
        <v>202</v>
      </c>
      <c r="AF211" s="51"/>
      <c r="AG211" s="51"/>
    </row>
    <row r="212" spans="1:33" s="19" customFormat="1" x14ac:dyDescent="0.3">
      <c r="A212" s="22">
        <v>117</v>
      </c>
      <c r="B212" s="22" t="s">
        <v>163</v>
      </c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43"/>
      <c r="N212" s="22">
        <v>37</v>
      </c>
      <c r="O212" s="26">
        <f t="shared" si="146"/>
        <v>0</v>
      </c>
      <c r="P212" s="26">
        <f t="shared" si="147"/>
        <v>0</v>
      </c>
      <c r="Q212" s="26">
        <f>$E212*17</f>
        <v>0</v>
      </c>
      <c r="R212" s="27" t="str">
        <f>IF($F212&gt;3,20+($F212-3)*10,IF($F212=0,"0",IF($F212&lt;=3,"20","0")))</f>
        <v>0</v>
      </c>
      <c r="S212" s="27" t="str">
        <f>IF($G212&gt;3,20+($G212-3)*10,IF($G212=0,"0",IF($G212&lt;=3,"20","0")))</f>
        <v>0</v>
      </c>
      <c r="T212" s="26">
        <f>IF($H212&gt;=3,15,0)</f>
        <v>0</v>
      </c>
      <c r="U212" s="26">
        <f>IF($I212&gt;=3,15,0)</f>
        <v>0</v>
      </c>
      <c r="V212" s="26">
        <f>IF($J212&lt;=2,$J212*5,($J212-2)*10 + (2*5))</f>
        <v>0</v>
      </c>
      <c r="W212" s="26">
        <f>$K212*10</f>
        <v>0</v>
      </c>
      <c r="X212" s="26">
        <f>$L212*10</f>
        <v>0</v>
      </c>
      <c r="Y212" s="27" t="str">
        <f>IF($M212&lt;50%,"0",IF($M212&lt;60%,"10",IF($M212&lt;67%,"12",IF($M212&lt;70%,"15","17"))))</f>
        <v>0</v>
      </c>
      <c r="Z212" s="27" t="str">
        <f>IF($N212=0,"0",IF($N212&lt;=50,"10","20"))</f>
        <v>10</v>
      </c>
      <c r="AA212" s="28">
        <v>10</v>
      </c>
      <c r="AB212" s="29">
        <v>203</v>
      </c>
      <c r="AF212" s="51"/>
      <c r="AG212" s="51"/>
    </row>
    <row r="213" spans="1:33" s="8" customFormat="1" x14ac:dyDescent="0.3">
      <c r="A213" s="24">
        <v>98</v>
      </c>
      <c r="B213" s="24" t="s">
        <v>215</v>
      </c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5"/>
      <c r="N213" s="24">
        <v>36</v>
      </c>
      <c r="O213" s="26">
        <f>$C213*17</f>
        <v>0</v>
      </c>
      <c r="P213" s="26">
        <f>IF($D213&gt;=17,$C213*17,$D213*$C213)</f>
        <v>0</v>
      </c>
      <c r="Q213" s="26">
        <f>$E213*17</f>
        <v>0</v>
      </c>
      <c r="R213" s="27" t="str">
        <f>IF($F213&gt;3,20+($F213-3)*10,IF($F213=0,"0",IF($F213&lt;=3,"20","0")))</f>
        <v>0</v>
      </c>
      <c r="S213" s="27" t="str">
        <f>IF($G213&gt;3,20+($G213-3)*10,IF($G213=0,"0",IF($G213&lt;=3,"20","0")))</f>
        <v>0</v>
      </c>
      <c r="T213" s="26">
        <f>IF($H213&gt;=3,15,0)</f>
        <v>0</v>
      </c>
      <c r="U213" s="26">
        <f>IF($I213&gt;=3,15,0)</f>
        <v>0</v>
      </c>
      <c r="V213" s="26">
        <f>IF($J213&lt;=2,$J213*5,($J213-2)*10 + (2*5))</f>
        <v>0</v>
      </c>
      <c r="W213" s="26">
        <f>$K213*10</f>
        <v>0</v>
      </c>
      <c r="X213" s="26">
        <f>$L213*10</f>
        <v>0</v>
      </c>
      <c r="Y213" s="27" t="str">
        <f>IF($M213&lt;50%,"0",IF($M213&lt;60%,"10",IF($M213&lt;67%,"12",IF($M213&lt;70%,"15","17"))))</f>
        <v>0</v>
      </c>
      <c r="Z213" s="27" t="str">
        <f>IF($N213=0,"0",IF($N213&lt;=50,"10","20"))</f>
        <v>10</v>
      </c>
      <c r="AA213" s="28">
        <v>10</v>
      </c>
      <c r="AB213" s="32">
        <v>204</v>
      </c>
      <c r="AF213" s="51"/>
      <c r="AG213" s="51"/>
    </row>
    <row r="214" spans="1:33" s="8" customFormat="1" x14ac:dyDescent="0.3">
      <c r="A214" s="24">
        <v>142</v>
      </c>
      <c r="B214" s="24" t="s">
        <v>235</v>
      </c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5"/>
      <c r="N214" s="24">
        <v>36</v>
      </c>
      <c r="O214" s="26">
        <f>$C214*17</f>
        <v>0</v>
      </c>
      <c r="P214" s="26">
        <f>IF($D214&gt;=17,$C214*17,$D214*$C214)</f>
        <v>0</v>
      </c>
      <c r="Q214" s="26">
        <f>$E214*17</f>
        <v>0</v>
      </c>
      <c r="R214" s="27" t="str">
        <f>IF($F214&gt;3,20+($F214-3)*10,IF($F214=0,"0",IF($F214&lt;=3,"20","0")))</f>
        <v>0</v>
      </c>
      <c r="S214" s="27" t="str">
        <f>IF($G214&gt;3,20+($G214-3)*10,IF($G214=0,"0",IF($G214&lt;=3,"20","0")))</f>
        <v>0</v>
      </c>
      <c r="T214" s="26">
        <f>IF($H214&gt;=3,15,0)</f>
        <v>0</v>
      </c>
      <c r="U214" s="26">
        <f>IF($I214&gt;=3,15,0)</f>
        <v>0</v>
      </c>
      <c r="V214" s="26">
        <f>IF($J214&lt;=2,$J214*5,($J214-2)*10 + (2*5))</f>
        <v>0</v>
      </c>
      <c r="W214" s="26">
        <f>$K214*10</f>
        <v>0</v>
      </c>
      <c r="X214" s="26">
        <f>$L214*10</f>
        <v>0</v>
      </c>
      <c r="Y214" s="27" t="str">
        <f>IF($M214&lt;50%,"0",IF($M214&lt;60%,"10",IF($M214&lt;67%,"12",IF($M214&lt;70%,"15","17"))))</f>
        <v>0</v>
      </c>
      <c r="Z214" s="27" t="str">
        <f>IF($N214=0,"0",IF($N214&lt;=50,"10","20"))</f>
        <v>10</v>
      </c>
      <c r="AA214" s="28">
        <v>10</v>
      </c>
      <c r="AB214" s="29">
        <v>205</v>
      </c>
      <c r="AF214" s="51"/>
      <c r="AG214" s="51"/>
    </row>
    <row r="215" spans="1:33" s="8" customFormat="1" x14ac:dyDescent="0.3">
      <c r="A215" s="24">
        <v>97</v>
      </c>
      <c r="B215" s="24" t="s">
        <v>172</v>
      </c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5"/>
      <c r="N215" s="24">
        <v>36</v>
      </c>
      <c r="O215" s="26">
        <f t="shared" si="146"/>
        <v>0</v>
      </c>
      <c r="P215" s="26">
        <f t="shared" si="147"/>
        <v>0</v>
      </c>
      <c r="Q215" s="26">
        <f t="shared" si="137"/>
        <v>0</v>
      </c>
      <c r="R215" s="27" t="str">
        <f t="shared" si="138"/>
        <v>0</v>
      </c>
      <c r="S215" s="27" t="str">
        <f t="shared" si="139"/>
        <v>0</v>
      </c>
      <c r="T215" s="26">
        <f t="shared" si="140"/>
        <v>0</v>
      </c>
      <c r="U215" s="26">
        <f t="shared" si="141"/>
        <v>0</v>
      </c>
      <c r="V215" s="26">
        <f t="shared" si="142"/>
        <v>0</v>
      </c>
      <c r="W215" s="26">
        <f t="shared" si="143"/>
        <v>0</v>
      </c>
      <c r="X215" s="26">
        <f t="shared" si="144"/>
        <v>0</v>
      </c>
      <c r="Y215" s="27" t="str">
        <f t="shared" si="145"/>
        <v>0</v>
      </c>
      <c r="Z215" s="27" t="str">
        <f t="shared" si="136"/>
        <v>10</v>
      </c>
      <c r="AA215" s="28">
        <v>10</v>
      </c>
      <c r="AB215" s="32">
        <v>206</v>
      </c>
      <c r="AF215" s="51"/>
      <c r="AG215" s="51"/>
    </row>
    <row r="216" spans="1:33" s="8" customFormat="1" x14ac:dyDescent="0.3">
      <c r="A216" s="24">
        <v>175</v>
      </c>
      <c r="B216" s="24" t="s">
        <v>198</v>
      </c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5"/>
      <c r="N216" s="24">
        <v>35</v>
      </c>
      <c r="O216" s="26">
        <f t="shared" si="146"/>
        <v>0</v>
      </c>
      <c r="P216" s="26">
        <f t="shared" si="147"/>
        <v>0</v>
      </c>
      <c r="Q216" s="26">
        <f>$E216*17</f>
        <v>0</v>
      </c>
      <c r="R216" s="27" t="str">
        <f>IF($F216&gt;3,20+($F216-3)*10,IF($F216=0,"0",IF($F216&lt;=3,"20","0")))</f>
        <v>0</v>
      </c>
      <c r="S216" s="27" t="str">
        <f>IF($G216&gt;3,20+($G216-3)*10,IF($G216=0,"0",IF($G216&lt;=3,"20","0")))</f>
        <v>0</v>
      </c>
      <c r="T216" s="26">
        <f>IF($H216&gt;=3,15,0)</f>
        <v>0</v>
      </c>
      <c r="U216" s="26">
        <f>IF($I216&gt;=3,15,0)</f>
        <v>0</v>
      </c>
      <c r="V216" s="26">
        <f>IF($J216&lt;=2,$J216*5,($J216-2)*10 + (2*5))</f>
        <v>0</v>
      </c>
      <c r="W216" s="26">
        <f>$K216*10</f>
        <v>0</v>
      </c>
      <c r="X216" s="26">
        <f>$L216*10</f>
        <v>0</v>
      </c>
      <c r="Y216" s="27" t="str">
        <f>IF($M216&lt;50%,"0",IF($M216&lt;60%,"10",IF($M216&lt;67%,"12",IF($M216&lt;70%,"15","17"))))</f>
        <v>0</v>
      </c>
      <c r="Z216" s="27" t="str">
        <f>IF($N216=0,"0",IF($N216&lt;=50,"10","20"))</f>
        <v>10</v>
      </c>
      <c r="AA216" s="28">
        <v>10</v>
      </c>
      <c r="AB216" s="29">
        <v>207</v>
      </c>
      <c r="AF216" s="51"/>
      <c r="AG216" s="51"/>
    </row>
    <row r="217" spans="1:33" s="8" customFormat="1" ht="15" customHeight="1" x14ac:dyDescent="0.3">
      <c r="A217" s="24">
        <v>136</v>
      </c>
      <c r="B217" s="24" t="s">
        <v>182</v>
      </c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5"/>
      <c r="N217" s="24">
        <v>31</v>
      </c>
      <c r="O217" s="26">
        <f>$C217*17</f>
        <v>0</v>
      </c>
      <c r="P217" s="26">
        <f>IF($D217&gt;=17,$C217*17,$D217*$C217)</f>
        <v>0</v>
      </c>
      <c r="Q217" s="26">
        <f>$E217*17</f>
        <v>0</v>
      </c>
      <c r="R217" s="27" t="str">
        <f>IF($F217&gt;3,20+($F217-3)*10,IF($F217=0,"0",IF($F217&lt;=3,"20","0")))</f>
        <v>0</v>
      </c>
      <c r="S217" s="27" t="str">
        <f>IF($G217&gt;3,20+($G217-3)*10,IF($G217=0,"0",IF($G217&lt;=3,"20","0")))</f>
        <v>0</v>
      </c>
      <c r="T217" s="26">
        <f>IF($H217&gt;=3,15,0)</f>
        <v>0</v>
      </c>
      <c r="U217" s="26">
        <f>IF($I217&gt;=3,15,0)</f>
        <v>0</v>
      </c>
      <c r="V217" s="26">
        <f>IF($J217&lt;=2,$J217*5,($J217-2)*10 + (2*5))</f>
        <v>0</v>
      </c>
      <c r="W217" s="26">
        <f>$K217*10</f>
        <v>0</v>
      </c>
      <c r="X217" s="26">
        <f>$L217*10</f>
        <v>0</v>
      </c>
      <c r="Y217" s="27" t="str">
        <f>IF($M217&lt;50%,"0",IF($M217&lt;60%,"10",IF($M217&lt;67%,"12",IF($M217&lt;70%,"15","17"))))</f>
        <v>0</v>
      </c>
      <c r="Z217" s="27" t="str">
        <f>IF($N217=0,"0",IF($N217&lt;=50,"10","20"))</f>
        <v>10</v>
      </c>
      <c r="AA217" s="28">
        <v>10</v>
      </c>
      <c r="AB217" s="32">
        <v>208</v>
      </c>
      <c r="AF217" s="51"/>
      <c r="AG217" s="51"/>
    </row>
    <row r="218" spans="1:33" s="8" customFormat="1" x14ac:dyDescent="0.3">
      <c r="A218" s="24">
        <v>121</v>
      </c>
      <c r="B218" s="24" t="s">
        <v>140</v>
      </c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5"/>
      <c r="N218" s="24">
        <v>31</v>
      </c>
      <c r="O218" s="26">
        <f t="shared" si="146"/>
        <v>0</v>
      </c>
      <c r="P218" s="26">
        <f t="shared" si="147"/>
        <v>0</v>
      </c>
      <c r="Q218" s="26">
        <f>$E218*17</f>
        <v>0</v>
      </c>
      <c r="R218" s="27" t="str">
        <f>IF($F218&gt;3,20+($F218-3)*10,IF($F218=0,"0",IF($F218&lt;=3,"20","0")))</f>
        <v>0</v>
      </c>
      <c r="S218" s="27" t="str">
        <f>IF($G218&gt;3,20+($G218-3)*10,IF($G218=0,"0",IF($G218&lt;=3,"20","0")))</f>
        <v>0</v>
      </c>
      <c r="T218" s="26">
        <f>IF($H218&gt;=3,15,0)</f>
        <v>0</v>
      </c>
      <c r="U218" s="26">
        <f>IF($I218&gt;=3,15,0)</f>
        <v>0</v>
      </c>
      <c r="V218" s="26">
        <f>IF($J218&lt;=2,$J218*5,($J218-2)*10 + (2*5))</f>
        <v>0</v>
      </c>
      <c r="W218" s="26">
        <f>$K218*10</f>
        <v>0</v>
      </c>
      <c r="X218" s="26">
        <f>$L218*10</f>
        <v>0</v>
      </c>
      <c r="Y218" s="27" t="str">
        <f>IF($M218&lt;50%,"0",IF($M218&lt;60%,"10",IF($M218&lt;67%,"12",IF($M218&lt;70%,"15","17"))))</f>
        <v>0</v>
      </c>
      <c r="Z218" s="27" t="str">
        <f>IF($N218=0,"0",IF($N218&lt;=50,"10","20"))</f>
        <v>10</v>
      </c>
      <c r="AA218" s="28">
        <v>10</v>
      </c>
      <c r="AB218" s="29">
        <v>209</v>
      </c>
      <c r="AF218" s="51"/>
      <c r="AG218" s="51"/>
    </row>
    <row r="219" spans="1:33" s="8" customFormat="1" x14ac:dyDescent="0.3">
      <c r="A219" s="24">
        <v>206</v>
      </c>
      <c r="B219" s="24" t="s">
        <v>125</v>
      </c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5"/>
      <c r="N219" s="24">
        <v>30</v>
      </c>
      <c r="O219" s="26">
        <f t="shared" si="146"/>
        <v>0</v>
      </c>
      <c r="P219" s="26">
        <f t="shared" si="147"/>
        <v>0</v>
      </c>
      <c r="Q219" s="26">
        <f>$E219*17</f>
        <v>0</v>
      </c>
      <c r="R219" s="27" t="str">
        <f>IF($F219&gt;3,20+($F219-3)*10,IF($F219=0,"0",IF($F219&lt;=3,"20","0")))</f>
        <v>0</v>
      </c>
      <c r="S219" s="27" t="str">
        <f>IF($G219&gt;3,20+($G219-3)*10,IF($G219=0,"0",IF($G219&lt;=3,"20","0")))</f>
        <v>0</v>
      </c>
      <c r="T219" s="26">
        <f>IF($H219&gt;=3,15,0)</f>
        <v>0</v>
      </c>
      <c r="U219" s="26">
        <f>IF($I219&gt;=3,15,0)</f>
        <v>0</v>
      </c>
      <c r="V219" s="26">
        <f>IF($J219&lt;=2,$J219*5,($J219-2)*10 + (2*5))</f>
        <v>0</v>
      </c>
      <c r="W219" s="26">
        <f>$K219*10</f>
        <v>0</v>
      </c>
      <c r="X219" s="26">
        <f>$L219*10</f>
        <v>0</v>
      </c>
      <c r="Y219" s="27" t="str">
        <f>IF($M219&lt;50%,"0",IF($M219&lt;60%,"10",IF($M219&lt;67%,"12",IF($M219&lt;70%,"15","17"))))</f>
        <v>0</v>
      </c>
      <c r="Z219" s="27" t="str">
        <f>IF($N219=0,"0",IF($N219&lt;=50,"10","20"))</f>
        <v>10</v>
      </c>
      <c r="AA219" s="28">
        <v>10</v>
      </c>
      <c r="AB219" s="32">
        <v>210</v>
      </c>
      <c r="AF219" s="51"/>
      <c r="AG219" s="51"/>
    </row>
    <row r="220" spans="1:33" s="8" customFormat="1" x14ac:dyDescent="0.3">
      <c r="A220" s="24">
        <v>115</v>
      </c>
      <c r="B220" s="24" t="s">
        <v>285</v>
      </c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5"/>
      <c r="N220" s="24">
        <v>28</v>
      </c>
      <c r="O220" s="26"/>
      <c r="P220" s="26"/>
      <c r="Q220" s="26"/>
      <c r="R220" s="27"/>
      <c r="S220" s="27"/>
      <c r="T220" s="26"/>
      <c r="U220" s="26"/>
      <c r="V220" s="26"/>
      <c r="W220" s="26"/>
      <c r="X220" s="26"/>
      <c r="Y220" s="27"/>
      <c r="Z220" s="27" t="str">
        <f t="shared" si="136"/>
        <v>10</v>
      </c>
      <c r="AA220" s="28">
        <v>10</v>
      </c>
      <c r="AB220" s="29">
        <v>211</v>
      </c>
      <c r="AF220" s="51"/>
      <c r="AG220" s="51"/>
    </row>
    <row r="221" spans="1:33" s="8" customFormat="1" x14ac:dyDescent="0.3">
      <c r="A221" s="24">
        <v>124</v>
      </c>
      <c r="B221" s="24" t="s">
        <v>226</v>
      </c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5"/>
      <c r="N221" s="24">
        <v>24</v>
      </c>
      <c r="O221" s="26">
        <f t="shared" ref="O221" si="148">$C221*17</f>
        <v>0</v>
      </c>
      <c r="P221" s="26">
        <f t="shared" ref="P221" si="149">IF($D221&gt;=17,$C221*17,$D221*$C221)</f>
        <v>0</v>
      </c>
      <c r="Q221" s="26">
        <f t="shared" ref="Q221" si="150">$E221*17</f>
        <v>0</v>
      </c>
      <c r="R221" s="27" t="str">
        <f t="shared" ref="R221" si="151">IF($F221&gt;3,20+($F221-3)*10,IF($F221=0,"0",IF($F221&lt;=3,"20","0")))</f>
        <v>0</v>
      </c>
      <c r="S221" s="27" t="str">
        <f t="shared" ref="S221" si="152">IF($G221&gt;3,20+($G221-3)*10,IF($G221=0,"0",IF($G221&lt;=3,"20","0")))</f>
        <v>0</v>
      </c>
      <c r="T221" s="26">
        <f t="shared" ref="T221" si="153">IF($H221&gt;=3,15,0)</f>
        <v>0</v>
      </c>
      <c r="U221" s="26">
        <f t="shared" ref="U221" si="154">IF($I221&gt;=3,15,0)</f>
        <v>0</v>
      </c>
      <c r="V221" s="26">
        <f t="shared" ref="V221" si="155">IF($J221&lt;=2,$J221*5,($J221-2)*10 + (2*5))</f>
        <v>0</v>
      </c>
      <c r="W221" s="26">
        <f t="shared" ref="W221" si="156">$K221*10</f>
        <v>0</v>
      </c>
      <c r="X221" s="26">
        <f t="shared" ref="X221" si="157">$L221*10</f>
        <v>0</v>
      </c>
      <c r="Y221" s="27" t="str">
        <f t="shared" ref="Y221" si="158">IF($M221&lt;50%,"0",IF($M221&lt;60%,"10",IF($M221&lt;67%,"12",IF($M221&lt;70%,"15","17"))))</f>
        <v>0</v>
      </c>
      <c r="Z221" s="27" t="str">
        <f t="shared" si="136"/>
        <v>10</v>
      </c>
      <c r="AA221" s="28">
        <v>10</v>
      </c>
      <c r="AB221" s="32">
        <v>212</v>
      </c>
      <c r="AF221" s="51"/>
      <c r="AG221" s="51"/>
    </row>
    <row r="222" spans="1:33" s="8" customFormat="1" x14ac:dyDescent="0.3">
      <c r="A222" s="24">
        <v>155</v>
      </c>
      <c r="B222" s="24" t="s">
        <v>258</v>
      </c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5"/>
      <c r="N222" s="24">
        <v>23</v>
      </c>
      <c r="O222" s="26">
        <v>0</v>
      </c>
      <c r="P222" s="26">
        <v>0</v>
      </c>
      <c r="Q222" s="26">
        <v>0</v>
      </c>
      <c r="R222" s="27">
        <v>0</v>
      </c>
      <c r="S222" s="27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0</v>
      </c>
      <c r="Y222" s="27">
        <v>0</v>
      </c>
      <c r="Z222" s="27" t="str">
        <f t="shared" si="136"/>
        <v>10</v>
      </c>
      <c r="AA222" s="28">
        <v>10</v>
      </c>
      <c r="AB222" s="29">
        <v>213</v>
      </c>
      <c r="AF222" s="51"/>
      <c r="AG222" s="51"/>
    </row>
    <row r="226" spans="21:23" x14ac:dyDescent="0.3">
      <c r="U226" s="54" t="s">
        <v>41</v>
      </c>
      <c r="V226" s="54"/>
      <c r="W226" s="55"/>
    </row>
    <row r="229" spans="21:23" x14ac:dyDescent="0.3">
      <c r="U229" s="54" t="s">
        <v>42</v>
      </c>
      <c r="V229" s="54"/>
      <c r="W229" s="54"/>
    </row>
  </sheetData>
  <autoFilter ref="A7:AF224" xr:uid="{00000000-0009-0000-0000-000000000000}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sortState ref="A12:AF224">
      <sortCondition ref="B7:B224"/>
    </sortState>
  </autoFilter>
  <sortState ref="B10:AB224">
    <sortCondition descending="1" ref="AA10:AA224"/>
  </sortState>
  <mergeCells count="32">
    <mergeCell ref="X2:AD2"/>
    <mergeCell ref="Z1:AC1"/>
    <mergeCell ref="A7:A9"/>
    <mergeCell ref="B7:B9"/>
    <mergeCell ref="B1:D1"/>
    <mergeCell ref="F1:W1"/>
    <mergeCell ref="B2:D2"/>
    <mergeCell ref="F2:W2"/>
    <mergeCell ref="Z8:Z9"/>
    <mergeCell ref="B3:D3"/>
    <mergeCell ref="F3:W3"/>
    <mergeCell ref="F4:W4"/>
    <mergeCell ref="C7:L7"/>
    <mergeCell ref="X3:Z3"/>
    <mergeCell ref="X4:Z4"/>
    <mergeCell ref="B4:E4"/>
    <mergeCell ref="U226:W226"/>
    <mergeCell ref="U229:W229"/>
    <mergeCell ref="O7:W7"/>
    <mergeCell ref="AA7:AA9"/>
    <mergeCell ref="AB7:AB9"/>
    <mergeCell ref="O8:O9"/>
    <mergeCell ref="P8:P9"/>
    <mergeCell ref="R8:R9"/>
    <mergeCell ref="S8:S9"/>
    <mergeCell ref="T8:T9"/>
    <mergeCell ref="U8:U9"/>
    <mergeCell ref="V8:V9"/>
    <mergeCell ref="Q8:Q9"/>
    <mergeCell ref="W8:W9"/>
    <mergeCell ref="X8:X9"/>
    <mergeCell ref="Y8:Y9"/>
  </mergeCells>
  <dataValidations count="2">
    <dataValidation type="list" allowBlank="1" showInputMessage="1" showErrorMessage="1" sqref="J1:J4" xr:uid="{00000000-0002-0000-0000-000000000000}">
      <formula1>$AO$1:$AO$5</formula1>
    </dataValidation>
    <dataValidation type="list" allowBlank="1" showInputMessage="1" showErrorMessage="1" sqref="G1:I4" xr:uid="{00000000-0002-0000-0000-000001000000}">
      <formula1>$AN$1:$AN$2</formula1>
    </dataValidation>
  </dataValidations>
  <pageMargins left="0" right="0" top="0.19685039370078741" bottom="0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ΚΑΤΑΤΑΞΗ</vt:lpstr>
      <vt:lpstr>ΚΑΤΑΤΑΞΗ!Print_Area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2021-09-02T06:17:31Z</dcterms:modified>
</cp:coreProperties>
</file>